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CUENTA PUBLCA 2023\"/>
    </mc:Choice>
  </mc:AlternateContent>
  <bookViews>
    <workbookView xWindow="0" yWindow="0" windowWidth="20400" windowHeight="765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4" l="1"/>
  <c r="C42" i="5" l="1"/>
  <c r="D42" i="5"/>
  <c r="E42" i="5"/>
  <c r="F42" i="5"/>
  <c r="G42" i="5"/>
  <c r="B42" i="5"/>
  <c r="D40" i="5"/>
  <c r="G40" i="5" s="1"/>
  <c r="D39" i="5"/>
  <c r="G39" i="5" s="1"/>
  <c r="D38" i="5"/>
  <c r="G38" i="5" s="1"/>
  <c r="D37" i="5"/>
  <c r="G37" i="5" s="1"/>
  <c r="F36" i="5"/>
  <c r="E36" i="5"/>
  <c r="D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G25" i="5" s="1"/>
  <c r="F25" i="5"/>
  <c r="E25" i="5"/>
  <c r="D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G16" i="5" s="1"/>
  <c r="F16" i="5"/>
  <c r="E16" i="5"/>
  <c r="D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G6" i="5" s="1"/>
  <c r="F6" i="5"/>
  <c r="E6" i="5"/>
  <c r="D6" i="5"/>
  <c r="C6" i="5"/>
  <c r="B6" i="5"/>
  <c r="F75" i="4"/>
  <c r="E75" i="4"/>
  <c r="C75" i="4"/>
  <c r="B75" i="4"/>
  <c r="D74" i="4"/>
  <c r="G74" i="4" s="1"/>
  <c r="D73" i="4"/>
  <c r="G73" i="4" s="1"/>
  <c r="D72" i="4"/>
  <c r="G72" i="4" s="1"/>
  <c r="D71" i="4"/>
  <c r="G71" i="4" s="1"/>
  <c r="D70" i="4"/>
  <c r="G70" i="4" s="1"/>
  <c r="D69" i="4"/>
  <c r="G69" i="4" s="1"/>
  <c r="D68" i="4"/>
  <c r="G68" i="4" s="1"/>
  <c r="F61" i="4"/>
  <c r="E61" i="4"/>
  <c r="C61" i="4"/>
  <c r="B61" i="4"/>
  <c r="D60" i="4"/>
  <c r="G60" i="4" s="1"/>
  <c r="D59" i="4"/>
  <c r="G59" i="4" s="1"/>
  <c r="D58" i="4"/>
  <c r="G58" i="4" s="1"/>
  <c r="D57" i="4"/>
  <c r="G57" i="4" s="1"/>
  <c r="F50" i="4"/>
  <c r="C50" i="4"/>
  <c r="B50" i="4"/>
  <c r="D48" i="4"/>
  <c r="G48" i="4" s="1"/>
  <c r="D47" i="4"/>
  <c r="G47" i="4" s="1"/>
  <c r="D46" i="4"/>
  <c r="G46" i="4" s="1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D5" i="4"/>
  <c r="G5" i="4" s="1"/>
  <c r="C16" i="8"/>
  <c r="D16" i="8"/>
  <c r="E16" i="8"/>
  <c r="F16" i="8"/>
  <c r="G16" i="8"/>
  <c r="B16" i="8"/>
  <c r="D14" i="8"/>
  <c r="G14" i="8" s="1"/>
  <c r="D12" i="8"/>
  <c r="G12" i="8" s="1"/>
  <c r="D10" i="8"/>
  <c r="G10" i="8" s="1"/>
  <c r="D8" i="8"/>
  <c r="G8" i="8" s="1"/>
  <c r="D6" i="8"/>
  <c r="G6" i="8" s="1"/>
  <c r="G76" i="6"/>
  <c r="D76" i="6"/>
  <c r="G75" i="6"/>
  <c r="D75" i="6"/>
  <c r="G74" i="6"/>
  <c r="D74" i="6"/>
  <c r="G73" i="6"/>
  <c r="D73" i="6"/>
  <c r="G72" i="6"/>
  <c r="D72" i="6"/>
  <c r="G71" i="6"/>
  <c r="D71" i="6"/>
  <c r="G70" i="6"/>
  <c r="D70" i="6"/>
  <c r="F69" i="6"/>
  <c r="E69" i="6"/>
  <c r="C69" i="6"/>
  <c r="B69" i="6"/>
  <c r="D69" i="6" s="1"/>
  <c r="G69" i="6" s="1"/>
  <c r="G68" i="6"/>
  <c r="D68" i="6"/>
  <c r="G67" i="6"/>
  <c r="D67" i="6"/>
  <c r="G66" i="6"/>
  <c r="D66" i="6"/>
  <c r="F65" i="6"/>
  <c r="E65" i="6"/>
  <c r="C65" i="6"/>
  <c r="B65" i="6"/>
  <c r="D65" i="6" s="1"/>
  <c r="G65" i="6" s="1"/>
  <c r="G64" i="6"/>
  <c r="D64" i="6"/>
  <c r="G63" i="6"/>
  <c r="D63" i="6"/>
  <c r="G62" i="6"/>
  <c r="D62" i="6"/>
  <c r="G61" i="6"/>
  <c r="D61" i="6"/>
  <c r="G60" i="6"/>
  <c r="D60" i="6"/>
  <c r="G59" i="6"/>
  <c r="D59" i="6"/>
  <c r="G58" i="6"/>
  <c r="D58" i="6"/>
  <c r="F57" i="6"/>
  <c r="E57" i="6"/>
  <c r="C57" i="6"/>
  <c r="B57" i="6"/>
  <c r="D57" i="6" s="1"/>
  <c r="G57" i="6" s="1"/>
  <c r="G56" i="6"/>
  <c r="D56" i="6"/>
  <c r="G55" i="6"/>
  <c r="D55" i="6"/>
  <c r="G54" i="6"/>
  <c r="D54" i="6"/>
  <c r="F53" i="6"/>
  <c r="E53" i="6"/>
  <c r="C53" i="6"/>
  <c r="B53" i="6"/>
  <c r="D53" i="6" s="1"/>
  <c r="G53" i="6" s="1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D45" i="6"/>
  <c r="G44" i="6"/>
  <c r="D44" i="6"/>
  <c r="F43" i="6"/>
  <c r="E43" i="6"/>
  <c r="C43" i="6"/>
  <c r="B43" i="6"/>
  <c r="D43" i="6" s="1"/>
  <c r="G43" i="6" s="1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F33" i="6"/>
  <c r="E33" i="6"/>
  <c r="C33" i="6"/>
  <c r="B33" i="6"/>
  <c r="D33" i="6" s="1"/>
  <c r="G33" i="6" s="1"/>
  <c r="G32" i="6"/>
  <c r="D32" i="6"/>
  <c r="G31" i="6"/>
  <c r="D31" i="6"/>
  <c r="G30" i="6"/>
  <c r="D30" i="6"/>
  <c r="G29" i="6"/>
  <c r="D29" i="6"/>
  <c r="G28" i="6"/>
  <c r="D28" i="6"/>
  <c r="G27" i="6"/>
  <c r="D27" i="6"/>
  <c r="G26" i="6"/>
  <c r="D26" i="6"/>
  <c r="G25" i="6"/>
  <c r="D25" i="6"/>
  <c r="G24" i="6"/>
  <c r="D24" i="6"/>
  <c r="F23" i="6"/>
  <c r="E23" i="6"/>
  <c r="C23" i="6"/>
  <c r="B23" i="6"/>
  <c r="D23" i="6" s="1"/>
  <c r="G23" i="6" s="1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F13" i="6"/>
  <c r="F77" i="6" s="1"/>
  <c r="E13" i="6"/>
  <c r="C13" i="6"/>
  <c r="B13" i="6"/>
  <c r="D13" i="6" s="1"/>
  <c r="G13" i="6" s="1"/>
  <c r="G12" i="6"/>
  <c r="D12" i="6"/>
  <c r="G11" i="6"/>
  <c r="D11" i="6"/>
  <c r="G10" i="6"/>
  <c r="D10" i="6"/>
  <c r="G9" i="6"/>
  <c r="D9" i="6"/>
  <c r="G8" i="6"/>
  <c r="D8" i="6"/>
  <c r="G7" i="6"/>
  <c r="D7" i="6"/>
  <c r="G6" i="6"/>
  <c r="D6" i="6"/>
  <c r="E5" i="6"/>
  <c r="E77" i="6" s="1"/>
  <c r="C5" i="6"/>
  <c r="C77" i="6" s="1"/>
  <c r="B5" i="6"/>
  <c r="B77" i="6" s="1"/>
  <c r="G36" i="5" l="1"/>
  <c r="G50" i="4"/>
  <c r="G61" i="4"/>
  <c r="G75" i="4"/>
  <c r="D50" i="4"/>
  <c r="D61" i="4"/>
  <c r="D75" i="4"/>
  <c r="D5" i="6"/>
  <c r="G5" i="6" l="1"/>
  <c r="G77" i="6" s="1"/>
  <c r="D77" i="6"/>
</calcChain>
</file>

<file path=xl/sharedStrings.xml><?xml version="1.0" encoding="utf-8"?>
<sst xmlns="http://schemas.openxmlformats.org/spreadsheetml/2006/main" count="253" uniqueCount="183">
  <si>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</si>
  <si>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</si>
  <si>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</si>
  <si>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</si>
  <si>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</si>
  <si>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</si>
  <si>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</si>
  <si>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</si>
  <si>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</si>
  <si>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</si>
  <si>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</si>
  <si>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</si>
  <si>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</si>
  <si>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</si>
  <si>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</si>
  <si>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</si>
  <si>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</si>
  <si>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</si>
  <si>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</si>
  <si>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</si>
  <si>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</si>
  <si>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</si>
  <si>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</si>
  <si>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</si>
  <si>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</si>
  <si>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</si>
  <si>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</si>
  <si>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</si>
  <si>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</si>
  <si>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</si>
  <si>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</si>
  <si>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</si>
  <si>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</si>
  <si>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</si>
  <si>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</si>
  <si>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</si>
  <si>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</si>
  <si>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</si>
  <si>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</si>
  <si>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</si>
  <si>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</si>
  <si>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</si>
  <si>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</si>
  <si>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</si>
  <si>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</si>
  <si>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</si>
  <si>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</si>
  <si>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</si>
  <si>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</si>
  <si>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</si>
  <si>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</si>
  <si>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</si>
  <si>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</si>
  <si>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</si>
  <si>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</si>
  <si>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</si>
  <si>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</si>
  <si>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</si>
  <si>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</si>
  <si>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</si>
  <si>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</si>
  <si>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</si>
  <si>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</si>
  <si>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</si>
  <si>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</si>
  <si>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</si>
  <si>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</si>
  <si>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</si>
  <si>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</si>
  <si>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</si>
  <si>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</si>
  <si>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</si>
  <si>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</si>
  <si>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</si>
  <si>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</si>
  <si>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</si>
  <si>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</si>
  <si>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</si>
  <si>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</si>
  <si>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</si>
  <si>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</si>
  <si>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</si>
  <si>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</si>
  <si>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</si>
  <si>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</si>
  <si>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</si>
  <si>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</si>
  <si>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</si>
  <si>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</si>
  <si>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</si>
  <si>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</si>
  <si>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</si>
  <si>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</si>
  <si>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</si>
  <si>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</si>
  <si>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</si>
  <si>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</si>
  <si>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</si>
  <si>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</si>
  <si>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</si>
  <si>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</si>
  <si>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</si>
  <si>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</si>
  <si>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</si>
  <si>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</si>
  <si>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</si>
  <si>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</si>
  <si>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</si>
  <si>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</si>
  <si>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</si>
  <si>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</si>
  <si>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</si>
  <si>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</si>
  <si>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</si>
  <si>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</si>
  <si>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</si>
  <si>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</si>
  <si>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</si>
  <si>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</si>
  <si>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</si>
  <si>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</si>
  <si>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</si>
  <si>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</si>
  <si>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</si>
  <si>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</si>
  <si>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</si>
  <si>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Romita, Gto.
Estado Analítico del Ejercicio del Presupuesto de Egresos
Clasificación Económica (por Tipo de Gasto)
Del 1 de Enero al 31 de Diciembre de 2023</t>
  </si>
  <si>
    <t>C.P JOSÉ JAIME GALLARDO GUADIÁN</t>
  </si>
  <si>
    <t>PROFA. MARTHA SOTO TOLEDO</t>
  </si>
  <si>
    <t xml:space="preserve">        TESORERO MUNUCIPAL</t>
  </si>
  <si>
    <t>SINDICO MUNICIPAL</t>
  </si>
  <si>
    <t>Municipio de Romita, Gto.
Estado Analítico del Ejercicio del Presupuesto de Egresos
Clasificación por Objeto del Gasto (Capítulo y Concepto)
Del 1 de Enero al 31 de Diciembre de 2023</t>
  </si>
  <si>
    <t>Municipio de Romita, Gto.
Estado Analítico del Ejercicio del Presupuesto de Egresos
Clasificación Administrativa
Del 1 de Enero al 31 de Diciembre de 2023</t>
  </si>
  <si>
    <t>31111M250010000 PRESIDENTE</t>
  </si>
  <si>
    <t>31111M250020000 SINDICATURA</t>
  </si>
  <si>
    <t>31111M250020100 JUZGADO ADMINISTRATIVO</t>
  </si>
  <si>
    <t>31111M250020200 CONTRALORIA MUNICIPAL</t>
  </si>
  <si>
    <t>31111M250020300 DESARROLLO ECONOMICO</t>
  </si>
  <si>
    <t>31111M250030000 REGIDURIA</t>
  </si>
  <si>
    <t>31111M250040000 TESORERIA MUNICIPAL</t>
  </si>
  <si>
    <t>31111M250040100 DIR CATASTRO E IMPUESTOS</t>
  </si>
  <si>
    <t>31111M250040200 DIR ADQUISICIONES Y CONT</t>
  </si>
  <si>
    <t>31111M250040300 DIR DESARROLLO INSTITUCI</t>
  </si>
  <si>
    <t>31111M250040400 ADMINISTRACION PRESIDENC</t>
  </si>
  <si>
    <t>31111M250050000 SECRETARIA DEL H. AYUNTA</t>
  </si>
  <si>
    <t>31111M250050100 DIRECCION JURIDICA</t>
  </si>
  <si>
    <t>31111M250050200 DIR COMUNICACION SOCIAL</t>
  </si>
  <si>
    <t>31111M250050300 COOR VERIFICACION SANITA</t>
  </si>
  <si>
    <t>31111M250050400 UNIDAD DE ACCESO A LA IN</t>
  </si>
  <si>
    <t>31111M250050500 DIR PROTECCION CIVIL</t>
  </si>
  <si>
    <t>31111M250050600 DIR FISCALIZACION</t>
  </si>
  <si>
    <t>31111M250050700 COORDINACION PLAZAS Y ME</t>
  </si>
  <si>
    <t>31111M250060000 SERVICIOS PUBLICOS MUNIC</t>
  </si>
  <si>
    <t>31111M250060100 COORD ALUMBRADO PUBLICO</t>
  </si>
  <si>
    <t>31111M250060200 COORD EVENTOS ESPECIALES</t>
  </si>
  <si>
    <t>31111M250060300 COORD RASTRO MUNICIPAL</t>
  </si>
  <si>
    <t>31111M250060400 COORD PARQUES Y JARDINES</t>
  </si>
  <si>
    <t>31111M250060500 COORD LIMPIA</t>
  </si>
  <si>
    <t>31111M250060600 COORD PANTEONES</t>
  </si>
  <si>
    <t>31111M250060700 COORD BACHEO</t>
  </si>
  <si>
    <t>31111M250070000 DESARROLLO SOCIAL</t>
  </si>
  <si>
    <t>31111M250070100 INSTITUTO MUNICIPAL</t>
  </si>
  <si>
    <t>31111M250070200 DEPARTAMENTO ATENCION A</t>
  </si>
  <si>
    <t>31111M250080000 SECRETARIA PARTICULAR</t>
  </si>
  <si>
    <t>31111M250080100 DIR INFORMATICA (SISTEMA</t>
  </si>
  <si>
    <t>31111M250090000 DIRECCION DE EDUCACION</t>
  </si>
  <si>
    <t>31111M250100000 CASA DE LA CULTURA</t>
  </si>
  <si>
    <t>31111M250100100 DEPARTAMENTO DE TURISMO</t>
  </si>
  <si>
    <t>31111M250110000 COMISION MUNICIPAL DEL D</t>
  </si>
  <si>
    <t>31111M250120000 OBRAS PUBLICAS</t>
  </si>
  <si>
    <t>31111M250120100 DIRECCION DE PLANEACION</t>
  </si>
  <si>
    <t>31111M250140000 DESARR RURAL Y AGROP</t>
  </si>
  <si>
    <t>31111M250150000 GESTION COMUNITARIA</t>
  </si>
  <si>
    <t>31111M250160000 SEGURIDAD PUBLICA</t>
  </si>
  <si>
    <t>31111M250160100 DEPARTAMENTO TRANSITO Y</t>
  </si>
  <si>
    <t>31111M250900100 DESARROLLO INTEGRAL DE L</t>
  </si>
  <si>
    <t>31111M250130000 DESARROLLO URBANO Y</t>
  </si>
  <si>
    <t>Municipio de Romita, Gto.
Estado Analítico del Ejercicio del Presupuesto de Egresos
Clasificación Administrativa (Poderes)
Del 1 de Enero al 31 de Diciembre de 2023</t>
  </si>
  <si>
    <t>Órganismos Autónomos</t>
  </si>
  <si>
    <t>Municipio de Romita, Gto.
Estado Analítico del Ejercicio del Presupuesto de Egresos
Clasificación Administrativa (Sector Paraestatal)
Del 1 de Enero al 31 de Diciembre de 2023</t>
  </si>
  <si>
    <t>Entidades Paraestatales Financieras No Monetarias con Participación Estatal Mayoritaria</t>
  </si>
  <si>
    <t>“Bajo protesta de decir verdad declaramos que los Estados Financieros y sus notas, son razonablemente correctos y son responsabilidad del emisor”</t>
  </si>
  <si>
    <t>Municipio de Romita, Gto.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</si>
</sst>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8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0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 applyProtection="1">
      <alignment horizontal="left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7" fillId="0" borderId="4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7" fillId="0" borderId="4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7" fillId="0" borderId="10" xfId="0" applyNumberFormat="1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0" fontId="8" fillId="0" borderId="13" xfId="16" applyFont="1" applyFill="1" applyBorder="1" applyAlignment="1" applyProtection="1">
      <alignment vertical="top"/>
      <protection locked="0"/>
    </xf>
    <xf numFmtId="0" fontId="0" fillId="0" borderId="13" xfId="0" applyBorder="1" applyProtection="1">
      <protection locked="0"/>
    </xf>
    <xf numFmtId="0" fontId="9" fillId="0" borderId="0" xfId="17" applyFont="1" applyAlignment="1">
      <alignment horizontal="center" vertical="center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4" fontId="7" fillId="0" borderId="6" xfId="0" applyNumberFormat="1" applyFont="1" applyFill="1" applyBorder="1" applyProtection="1">
      <protection locked="0"/>
    </xf>
    <xf numFmtId="0" fontId="7" fillId="2" borderId="6" xfId="9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0" fillId="0" borderId="0" xfId="0" applyFont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6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topLeftCell="A58" workbookViewId="0">
      <selection activeCell="A81" sqref="A81:F84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2" t="s">
        <v>126</v>
      </c>
      <c r="B1" s="42"/>
      <c r="C1" s="42"/>
      <c r="D1" s="42"/>
      <c r="E1" s="42"/>
      <c r="F1" s="42"/>
      <c r="G1" s="43"/>
    </row>
    <row r="2" spans="1:7" x14ac:dyDescent="0.2">
      <c r="A2" s="13"/>
      <c r="B2" s="16" t="s">
        <v>0</v>
      </c>
      <c r="C2" s="17"/>
      <c r="D2" s="17"/>
      <c r="E2" s="17"/>
      <c r="F2" s="18"/>
      <c r="G2" s="44" t="s">
        <v>1</v>
      </c>
    </row>
    <row r="3" spans="1:7" ht="24.95" customHeight="1" x14ac:dyDescent="0.2">
      <c r="A3" s="14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5"/>
    </row>
    <row r="4" spans="1:7" x14ac:dyDescent="0.2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6" t="s">
        <v>10</v>
      </c>
      <c r="B5" s="27">
        <f>SUM(B6:B12)</f>
        <v>102498156.73</v>
      </c>
      <c r="C5" s="27">
        <f>SUM(C6:C12)</f>
        <v>6499469.3099999996</v>
      </c>
      <c r="D5" s="27">
        <f>B5+C5</f>
        <v>108997626.04000001</v>
      </c>
      <c r="E5" s="27">
        <f>SUM(E6:E12)</f>
        <v>108997626.04000001</v>
      </c>
      <c r="F5" s="27">
        <v>234256770.16</v>
      </c>
      <c r="G5" s="27">
        <f>D5-E5</f>
        <v>0</v>
      </c>
    </row>
    <row r="6" spans="1:7" x14ac:dyDescent="0.2">
      <c r="A6" s="23" t="s">
        <v>11</v>
      </c>
      <c r="B6" s="28">
        <v>46007325.200000003</v>
      </c>
      <c r="C6" s="28">
        <v>698277.72</v>
      </c>
      <c r="D6" s="28">
        <f t="shared" ref="D6:D69" si="0">B6+C6</f>
        <v>46705602.920000002</v>
      </c>
      <c r="E6" s="28">
        <v>46705602.920000002</v>
      </c>
      <c r="F6" s="28">
        <v>45474529.829999998</v>
      </c>
      <c r="G6" s="28">
        <f t="shared" ref="G6:G69" si="1">D6-E6</f>
        <v>0</v>
      </c>
    </row>
    <row r="7" spans="1:7" x14ac:dyDescent="0.2">
      <c r="A7" s="23" t="s">
        <v>12</v>
      </c>
      <c r="B7" s="28">
        <v>10557828.130000001</v>
      </c>
      <c r="C7" s="28">
        <v>2803137.78</v>
      </c>
      <c r="D7" s="28">
        <f t="shared" si="0"/>
        <v>13360965.91</v>
      </c>
      <c r="E7" s="28">
        <v>13360965.91</v>
      </c>
      <c r="F7" s="28">
        <v>5500000</v>
      </c>
      <c r="G7" s="28">
        <f t="shared" si="1"/>
        <v>0</v>
      </c>
    </row>
    <row r="8" spans="1:7" x14ac:dyDescent="0.2">
      <c r="A8" s="23" t="s">
        <v>13</v>
      </c>
      <c r="B8" s="28">
        <v>10911006.85</v>
      </c>
      <c r="C8" s="28">
        <v>-2364123.23</v>
      </c>
      <c r="D8" s="28">
        <f t="shared" si="0"/>
        <v>8546883.6199999992</v>
      </c>
      <c r="E8" s="28">
        <v>8546883.6199999992</v>
      </c>
      <c r="F8" s="28">
        <v>0</v>
      </c>
      <c r="G8" s="28">
        <f t="shared" si="1"/>
        <v>0</v>
      </c>
    </row>
    <row r="9" spans="1:7" x14ac:dyDescent="0.2">
      <c r="A9" s="23" t="s">
        <v>14</v>
      </c>
      <c r="B9" s="28">
        <v>7402469.8200000003</v>
      </c>
      <c r="C9" s="28">
        <v>197898.19</v>
      </c>
      <c r="D9" s="28">
        <f t="shared" si="0"/>
        <v>7600368.0100000007</v>
      </c>
      <c r="E9" s="28">
        <v>7600368.0099999998</v>
      </c>
      <c r="F9" s="28">
        <v>0</v>
      </c>
      <c r="G9" s="28">
        <f t="shared" si="1"/>
        <v>0</v>
      </c>
    </row>
    <row r="10" spans="1:7" x14ac:dyDescent="0.2">
      <c r="A10" s="23" t="s">
        <v>15</v>
      </c>
      <c r="B10" s="28">
        <v>27369526.73</v>
      </c>
      <c r="C10" s="28">
        <v>5414278.8499999996</v>
      </c>
      <c r="D10" s="28">
        <f t="shared" si="0"/>
        <v>32783805.579999998</v>
      </c>
      <c r="E10" s="28">
        <v>32783805.579999998</v>
      </c>
      <c r="F10" s="28">
        <v>32783355.579999998</v>
      </c>
      <c r="G10" s="28">
        <f t="shared" si="1"/>
        <v>0</v>
      </c>
    </row>
    <row r="11" spans="1:7" x14ac:dyDescent="0.2">
      <c r="A11" s="23" t="s">
        <v>16</v>
      </c>
      <c r="B11" s="28">
        <v>0</v>
      </c>
      <c r="C11" s="28">
        <v>0</v>
      </c>
      <c r="D11" s="28">
        <f t="shared" si="0"/>
        <v>0</v>
      </c>
      <c r="E11" s="28">
        <v>0</v>
      </c>
      <c r="F11" s="28">
        <v>0</v>
      </c>
      <c r="G11" s="28">
        <f t="shared" si="1"/>
        <v>0</v>
      </c>
    </row>
    <row r="12" spans="1:7" x14ac:dyDescent="0.2">
      <c r="A12" s="23" t="s">
        <v>17</v>
      </c>
      <c r="B12" s="28">
        <v>250000</v>
      </c>
      <c r="C12" s="28">
        <v>-250000</v>
      </c>
      <c r="D12" s="28">
        <f t="shared" si="0"/>
        <v>0</v>
      </c>
      <c r="E12" s="28">
        <v>0</v>
      </c>
      <c r="F12" s="28">
        <v>0</v>
      </c>
      <c r="G12" s="28">
        <f t="shared" si="1"/>
        <v>0</v>
      </c>
    </row>
    <row r="13" spans="1:7" x14ac:dyDescent="0.2">
      <c r="A13" s="26" t="s">
        <v>18</v>
      </c>
      <c r="B13" s="29">
        <f>SUM(B14:B22)</f>
        <v>14152012.59</v>
      </c>
      <c r="C13" s="29">
        <f>SUM(C14:C22)</f>
        <v>20576535.000000004</v>
      </c>
      <c r="D13" s="29">
        <f t="shared" si="0"/>
        <v>34728547.590000004</v>
      </c>
      <c r="E13" s="29">
        <f>SUM(E14:E22)</f>
        <v>34728547.590000004</v>
      </c>
      <c r="F13" s="29">
        <f>SUM(F14:F22)</f>
        <v>34728547.590000004</v>
      </c>
      <c r="G13" s="29">
        <f t="shared" si="1"/>
        <v>0</v>
      </c>
    </row>
    <row r="14" spans="1:7" x14ac:dyDescent="0.2">
      <c r="A14" s="23" t="s">
        <v>19</v>
      </c>
      <c r="B14" s="28">
        <v>2287656</v>
      </c>
      <c r="C14" s="28">
        <v>6229517.2300000004</v>
      </c>
      <c r="D14" s="28">
        <f t="shared" si="0"/>
        <v>8517173.2300000004</v>
      </c>
      <c r="E14" s="28">
        <v>8517173.2300000004</v>
      </c>
      <c r="F14" s="28">
        <v>8517173.2300000004</v>
      </c>
      <c r="G14" s="28">
        <f t="shared" si="1"/>
        <v>0</v>
      </c>
    </row>
    <row r="15" spans="1:7" x14ac:dyDescent="0.2">
      <c r="A15" s="23" t="s">
        <v>20</v>
      </c>
      <c r="B15" s="28">
        <v>695100</v>
      </c>
      <c r="C15" s="28">
        <v>1574172.39</v>
      </c>
      <c r="D15" s="28">
        <f t="shared" si="0"/>
        <v>2269272.3899999997</v>
      </c>
      <c r="E15" s="28">
        <v>2269272.39</v>
      </c>
      <c r="F15" s="28">
        <v>2269272.39</v>
      </c>
      <c r="G15" s="28">
        <f t="shared" si="1"/>
        <v>0</v>
      </c>
    </row>
    <row r="16" spans="1:7" x14ac:dyDescent="0.2">
      <c r="A16" s="23" t="s">
        <v>21</v>
      </c>
      <c r="B16" s="28">
        <v>0</v>
      </c>
      <c r="C16" s="28">
        <v>40879.199999999997</v>
      </c>
      <c r="D16" s="28">
        <f t="shared" si="0"/>
        <v>40879.199999999997</v>
      </c>
      <c r="E16" s="28">
        <v>40879.199999999997</v>
      </c>
      <c r="F16" s="28">
        <v>40879.199999999997</v>
      </c>
      <c r="G16" s="28">
        <f t="shared" si="1"/>
        <v>0</v>
      </c>
    </row>
    <row r="17" spans="1:7" x14ac:dyDescent="0.2">
      <c r="A17" s="23" t="s">
        <v>22</v>
      </c>
      <c r="B17" s="28">
        <v>3955332.29</v>
      </c>
      <c r="C17" s="28">
        <v>2248159.92</v>
      </c>
      <c r="D17" s="28">
        <f t="shared" si="0"/>
        <v>6203492.21</v>
      </c>
      <c r="E17" s="28">
        <v>6203492.21</v>
      </c>
      <c r="F17" s="28">
        <v>6203492.21</v>
      </c>
      <c r="G17" s="28">
        <f t="shared" si="1"/>
        <v>0</v>
      </c>
    </row>
    <row r="18" spans="1:7" x14ac:dyDescent="0.2">
      <c r="A18" s="23" t="s">
        <v>23</v>
      </c>
      <c r="B18" s="28">
        <v>225000</v>
      </c>
      <c r="C18" s="28">
        <v>269484.07</v>
      </c>
      <c r="D18" s="28">
        <f t="shared" si="0"/>
        <v>494484.07</v>
      </c>
      <c r="E18" s="28">
        <v>494484.07</v>
      </c>
      <c r="F18" s="28">
        <v>494484.07</v>
      </c>
      <c r="G18" s="28">
        <f t="shared" si="1"/>
        <v>0</v>
      </c>
    </row>
    <row r="19" spans="1:7" x14ac:dyDescent="0.2">
      <c r="A19" s="23" t="s">
        <v>24</v>
      </c>
      <c r="B19" s="28">
        <v>3115822.55</v>
      </c>
      <c r="C19" s="28">
        <v>10248005.060000001</v>
      </c>
      <c r="D19" s="28">
        <f t="shared" si="0"/>
        <v>13363827.609999999</v>
      </c>
      <c r="E19" s="28">
        <v>13363827.609999999</v>
      </c>
      <c r="F19" s="28">
        <v>13363827.609999999</v>
      </c>
      <c r="G19" s="28">
        <f t="shared" si="1"/>
        <v>0</v>
      </c>
    </row>
    <row r="20" spans="1:7" x14ac:dyDescent="0.2">
      <c r="A20" s="23" t="s">
        <v>25</v>
      </c>
      <c r="B20" s="28">
        <v>1058000</v>
      </c>
      <c r="C20" s="28">
        <v>-443744.88</v>
      </c>
      <c r="D20" s="28">
        <f t="shared" si="0"/>
        <v>614255.12</v>
      </c>
      <c r="E20" s="28">
        <v>614255.12</v>
      </c>
      <c r="F20" s="28">
        <v>614255.12</v>
      </c>
      <c r="G20" s="28">
        <f t="shared" si="1"/>
        <v>0</v>
      </c>
    </row>
    <row r="21" spans="1:7" x14ac:dyDescent="0.2">
      <c r="A21" s="23" t="s">
        <v>26</v>
      </c>
      <c r="B21" s="28">
        <v>0</v>
      </c>
      <c r="C21" s="28">
        <v>0</v>
      </c>
      <c r="D21" s="28">
        <f t="shared" si="0"/>
        <v>0</v>
      </c>
      <c r="E21" s="28">
        <v>0</v>
      </c>
      <c r="F21" s="28">
        <v>0</v>
      </c>
      <c r="G21" s="28">
        <f t="shared" si="1"/>
        <v>0</v>
      </c>
    </row>
    <row r="22" spans="1:7" x14ac:dyDescent="0.2">
      <c r="A22" s="23" t="s">
        <v>27</v>
      </c>
      <c r="B22" s="28">
        <v>2815101.75</v>
      </c>
      <c r="C22" s="28">
        <v>410062.01</v>
      </c>
      <c r="D22" s="28">
        <f t="shared" si="0"/>
        <v>3225163.76</v>
      </c>
      <c r="E22" s="28">
        <v>3225163.76</v>
      </c>
      <c r="F22" s="28">
        <v>3225163.76</v>
      </c>
      <c r="G22" s="28">
        <f t="shared" si="1"/>
        <v>0</v>
      </c>
    </row>
    <row r="23" spans="1:7" x14ac:dyDescent="0.2">
      <c r="A23" s="26" t="s">
        <v>28</v>
      </c>
      <c r="B23" s="29">
        <f>SUM(B24:B32)</f>
        <v>20119431.66</v>
      </c>
      <c r="C23" s="29">
        <f>SUM(C24:C32)</f>
        <v>20052594.249999996</v>
      </c>
      <c r="D23" s="29">
        <f t="shared" si="0"/>
        <v>40172025.909999996</v>
      </c>
      <c r="E23" s="29">
        <f>SUM(E24:E32)</f>
        <v>38320873.480000004</v>
      </c>
      <c r="F23" s="29">
        <f>SUM(F24:F32)</f>
        <v>38320873.480000004</v>
      </c>
      <c r="G23" s="29">
        <f t="shared" si="1"/>
        <v>1851152.4299999923</v>
      </c>
    </row>
    <row r="24" spans="1:7" x14ac:dyDescent="0.2">
      <c r="A24" s="23" t="s">
        <v>29</v>
      </c>
      <c r="B24" s="28">
        <v>1863100</v>
      </c>
      <c r="C24" s="28">
        <v>4982779.8899999997</v>
      </c>
      <c r="D24" s="28">
        <f t="shared" si="0"/>
        <v>6845879.8899999997</v>
      </c>
      <c r="E24" s="28">
        <v>6845879.8899999997</v>
      </c>
      <c r="F24" s="28">
        <v>6845879.8899999997</v>
      </c>
      <c r="G24" s="28">
        <f t="shared" si="1"/>
        <v>0</v>
      </c>
    </row>
    <row r="25" spans="1:7" x14ac:dyDescent="0.2">
      <c r="A25" s="23" t="s">
        <v>30</v>
      </c>
      <c r="B25" s="28">
        <v>1400000</v>
      </c>
      <c r="C25" s="28">
        <v>2485533.98</v>
      </c>
      <c r="D25" s="28">
        <f t="shared" si="0"/>
        <v>3885533.98</v>
      </c>
      <c r="E25" s="28">
        <v>3885533.98</v>
      </c>
      <c r="F25" s="28">
        <v>3885533.98</v>
      </c>
      <c r="G25" s="28">
        <f t="shared" si="1"/>
        <v>0</v>
      </c>
    </row>
    <row r="26" spans="1:7" x14ac:dyDescent="0.2">
      <c r="A26" s="23" t="s">
        <v>31</v>
      </c>
      <c r="B26" s="28">
        <v>1472000</v>
      </c>
      <c r="C26" s="28">
        <v>4410715.88</v>
      </c>
      <c r="D26" s="28">
        <f t="shared" si="0"/>
        <v>5882715.8799999999</v>
      </c>
      <c r="E26" s="28">
        <v>4031563.45</v>
      </c>
      <c r="F26" s="28">
        <v>4031563.45</v>
      </c>
      <c r="G26" s="28">
        <f t="shared" si="1"/>
        <v>1851152.4299999997</v>
      </c>
    </row>
    <row r="27" spans="1:7" x14ac:dyDescent="0.2">
      <c r="A27" s="23" t="s">
        <v>32</v>
      </c>
      <c r="B27" s="28">
        <v>464900</v>
      </c>
      <c r="C27" s="28">
        <v>-117717.16</v>
      </c>
      <c r="D27" s="28">
        <f t="shared" si="0"/>
        <v>347182.83999999997</v>
      </c>
      <c r="E27" s="28">
        <v>347182.84</v>
      </c>
      <c r="F27" s="28">
        <v>347182.84</v>
      </c>
      <c r="G27" s="28">
        <f t="shared" si="1"/>
        <v>0</v>
      </c>
    </row>
    <row r="28" spans="1:7" x14ac:dyDescent="0.2">
      <c r="A28" s="23" t="s">
        <v>33</v>
      </c>
      <c r="B28" s="28">
        <v>7817850</v>
      </c>
      <c r="C28" s="28">
        <v>5573517.29</v>
      </c>
      <c r="D28" s="28">
        <f t="shared" si="0"/>
        <v>13391367.289999999</v>
      </c>
      <c r="E28" s="28">
        <v>13391367.289999999</v>
      </c>
      <c r="F28" s="28">
        <v>13391367.289999999</v>
      </c>
      <c r="G28" s="28">
        <f t="shared" si="1"/>
        <v>0</v>
      </c>
    </row>
    <row r="29" spans="1:7" x14ac:dyDescent="0.2">
      <c r="A29" s="23" t="s">
        <v>34</v>
      </c>
      <c r="B29" s="28">
        <v>1420000</v>
      </c>
      <c r="C29" s="28">
        <v>1389417.74</v>
      </c>
      <c r="D29" s="28">
        <f t="shared" si="0"/>
        <v>2809417.74</v>
      </c>
      <c r="E29" s="28">
        <v>2809417.74</v>
      </c>
      <c r="F29" s="28">
        <v>2809417.74</v>
      </c>
      <c r="G29" s="28">
        <f t="shared" si="1"/>
        <v>0</v>
      </c>
    </row>
    <row r="30" spans="1:7" x14ac:dyDescent="0.2">
      <c r="A30" s="23" t="s">
        <v>35</v>
      </c>
      <c r="B30" s="28">
        <v>267000</v>
      </c>
      <c r="C30" s="28">
        <v>391556.1</v>
      </c>
      <c r="D30" s="28">
        <f t="shared" si="0"/>
        <v>658556.1</v>
      </c>
      <c r="E30" s="28">
        <v>658556.1</v>
      </c>
      <c r="F30" s="28">
        <v>658556.1</v>
      </c>
      <c r="G30" s="28">
        <f t="shared" si="1"/>
        <v>0</v>
      </c>
    </row>
    <row r="31" spans="1:7" x14ac:dyDescent="0.2">
      <c r="A31" s="23" t="s">
        <v>36</v>
      </c>
      <c r="B31" s="28">
        <v>3531000</v>
      </c>
      <c r="C31" s="28">
        <v>1005184.7</v>
      </c>
      <c r="D31" s="28">
        <f t="shared" si="0"/>
        <v>4536184.7</v>
      </c>
      <c r="E31" s="28">
        <v>4536184.7</v>
      </c>
      <c r="F31" s="28">
        <v>4536184.7</v>
      </c>
      <c r="G31" s="28">
        <f t="shared" si="1"/>
        <v>0</v>
      </c>
    </row>
    <row r="32" spans="1:7" x14ac:dyDescent="0.2">
      <c r="A32" s="23" t="s">
        <v>37</v>
      </c>
      <c r="B32" s="28">
        <v>1883581.66</v>
      </c>
      <c r="C32" s="28">
        <v>-68394.17</v>
      </c>
      <c r="D32" s="28">
        <f t="shared" si="0"/>
        <v>1815187.49</v>
      </c>
      <c r="E32" s="28">
        <v>1815187.49</v>
      </c>
      <c r="F32" s="28">
        <v>1815187.49</v>
      </c>
      <c r="G32" s="28">
        <f t="shared" si="1"/>
        <v>0</v>
      </c>
    </row>
    <row r="33" spans="1:7" x14ac:dyDescent="0.2">
      <c r="A33" s="26" t="s">
        <v>38</v>
      </c>
      <c r="B33" s="29">
        <f>SUM(B34:B42)</f>
        <v>19262500</v>
      </c>
      <c r="C33" s="29">
        <f>SUM(C34:C42)</f>
        <v>33914195.840000004</v>
      </c>
      <c r="D33" s="29">
        <f t="shared" si="0"/>
        <v>53176695.840000004</v>
      </c>
      <c r="E33" s="29">
        <f>SUM(E34:E42)</f>
        <v>51905739.009999998</v>
      </c>
      <c r="F33" s="29">
        <f>SUM(F34:F42)</f>
        <v>51905739.009999998</v>
      </c>
      <c r="G33" s="29">
        <f t="shared" si="1"/>
        <v>1270956.8300000057</v>
      </c>
    </row>
    <row r="34" spans="1:7" x14ac:dyDescent="0.2">
      <c r="A34" s="23" t="s">
        <v>39</v>
      </c>
      <c r="B34" s="28">
        <v>11902500</v>
      </c>
      <c r="C34" s="28">
        <v>0</v>
      </c>
      <c r="D34" s="28">
        <f t="shared" si="0"/>
        <v>11902500</v>
      </c>
      <c r="E34" s="28">
        <v>11902500</v>
      </c>
      <c r="F34" s="28">
        <v>11902500</v>
      </c>
      <c r="G34" s="28">
        <f t="shared" si="1"/>
        <v>0</v>
      </c>
    </row>
    <row r="35" spans="1:7" x14ac:dyDescent="0.2">
      <c r="A35" s="23" t="s">
        <v>40</v>
      </c>
      <c r="B35" s="28">
        <v>0</v>
      </c>
      <c r="C35" s="28">
        <v>0</v>
      </c>
      <c r="D35" s="28">
        <f t="shared" si="0"/>
        <v>0</v>
      </c>
      <c r="E35" s="28">
        <v>0</v>
      </c>
      <c r="F35" s="28">
        <v>0</v>
      </c>
      <c r="G35" s="28">
        <f t="shared" si="1"/>
        <v>0</v>
      </c>
    </row>
    <row r="36" spans="1:7" x14ac:dyDescent="0.2">
      <c r="A36" s="23" t="s">
        <v>41</v>
      </c>
      <c r="B36" s="28">
        <v>0</v>
      </c>
      <c r="C36" s="28">
        <v>0</v>
      </c>
      <c r="D36" s="28">
        <f t="shared" si="0"/>
        <v>0</v>
      </c>
      <c r="E36" s="28">
        <v>0</v>
      </c>
      <c r="F36" s="28">
        <v>0</v>
      </c>
      <c r="G36" s="28">
        <f t="shared" si="1"/>
        <v>0</v>
      </c>
    </row>
    <row r="37" spans="1:7" x14ac:dyDescent="0.2">
      <c r="A37" s="23" t="s">
        <v>42</v>
      </c>
      <c r="B37" s="28">
        <v>7360000</v>
      </c>
      <c r="C37" s="28">
        <v>33914195.840000004</v>
      </c>
      <c r="D37" s="28">
        <f t="shared" si="0"/>
        <v>41274195.840000004</v>
      </c>
      <c r="E37" s="28">
        <v>40003239.009999998</v>
      </c>
      <c r="F37" s="28">
        <v>40003239.009999998</v>
      </c>
      <c r="G37" s="28">
        <f t="shared" si="1"/>
        <v>1270956.8300000057</v>
      </c>
    </row>
    <row r="38" spans="1:7" x14ac:dyDescent="0.2">
      <c r="A38" s="23" t="s">
        <v>43</v>
      </c>
      <c r="B38" s="28">
        <v>0</v>
      </c>
      <c r="C38" s="28">
        <v>0</v>
      </c>
      <c r="D38" s="28">
        <f t="shared" si="0"/>
        <v>0</v>
      </c>
      <c r="E38" s="28">
        <v>0</v>
      </c>
      <c r="F38" s="28">
        <v>0</v>
      </c>
      <c r="G38" s="28">
        <f t="shared" si="1"/>
        <v>0</v>
      </c>
    </row>
    <row r="39" spans="1:7" x14ac:dyDescent="0.2">
      <c r="A39" s="23" t="s">
        <v>44</v>
      </c>
      <c r="B39" s="28">
        <v>0</v>
      </c>
      <c r="C39" s="28">
        <v>0</v>
      </c>
      <c r="D39" s="28">
        <f t="shared" si="0"/>
        <v>0</v>
      </c>
      <c r="E39" s="28">
        <v>0</v>
      </c>
      <c r="F39" s="28">
        <v>0</v>
      </c>
      <c r="G39" s="28">
        <f t="shared" si="1"/>
        <v>0</v>
      </c>
    </row>
    <row r="40" spans="1:7" x14ac:dyDescent="0.2">
      <c r="A40" s="23" t="s">
        <v>45</v>
      </c>
      <c r="B40" s="28">
        <v>0</v>
      </c>
      <c r="C40" s="28">
        <v>0</v>
      </c>
      <c r="D40" s="28">
        <f t="shared" si="0"/>
        <v>0</v>
      </c>
      <c r="E40" s="28">
        <v>0</v>
      </c>
      <c r="F40" s="28">
        <v>0</v>
      </c>
      <c r="G40" s="28">
        <f t="shared" si="1"/>
        <v>0</v>
      </c>
    </row>
    <row r="41" spans="1:7" x14ac:dyDescent="0.2">
      <c r="A41" s="23" t="s">
        <v>46</v>
      </c>
      <c r="B41" s="28">
        <v>0</v>
      </c>
      <c r="C41" s="28">
        <v>0</v>
      </c>
      <c r="D41" s="28">
        <f t="shared" si="0"/>
        <v>0</v>
      </c>
      <c r="E41" s="28">
        <v>0</v>
      </c>
      <c r="F41" s="28">
        <v>0</v>
      </c>
      <c r="G41" s="28">
        <f t="shared" si="1"/>
        <v>0</v>
      </c>
    </row>
    <row r="42" spans="1:7" x14ac:dyDescent="0.2">
      <c r="A42" s="23" t="s">
        <v>47</v>
      </c>
      <c r="B42" s="28">
        <v>0</v>
      </c>
      <c r="C42" s="28">
        <v>0</v>
      </c>
      <c r="D42" s="28">
        <f t="shared" si="0"/>
        <v>0</v>
      </c>
      <c r="E42" s="28">
        <v>0</v>
      </c>
      <c r="F42" s="28">
        <v>0</v>
      </c>
      <c r="G42" s="28">
        <f t="shared" si="1"/>
        <v>0</v>
      </c>
    </row>
    <row r="43" spans="1:7" x14ac:dyDescent="0.2">
      <c r="A43" s="26" t="s">
        <v>48</v>
      </c>
      <c r="B43" s="29">
        <f>SUM(B44:B52)</f>
        <v>4831000</v>
      </c>
      <c r="C43" s="29">
        <f>SUM(C44:C52)</f>
        <v>2195787.2400000002</v>
      </c>
      <c r="D43" s="29">
        <f t="shared" si="0"/>
        <v>7026787.2400000002</v>
      </c>
      <c r="E43" s="29">
        <f>SUM(E44:E52)</f>
        <v>7026787.2399999993</v>
      </c>
      <c r="F43" s="29">
        <f>SUM(F44:F52)</f>
        <v>7026787.2399999993</v>
      </c>
      <c r="G43" s="29">
        <f t="shared" si="1"/>
        <v>0</v>
      </c>
    </row>
    <row r="44" spans="1:7" x14ac:dyDescent="0.2">
      <c r="A44" s="23" t="s">
        <v>49</v>
      </c>
      <c r="B44" s="28">
        <v>308000</v>
      </c>
      <c r="C44" s="28">
        <v>-182191.9</v>
      </c>
      <c r="D44" s="28">
        <f t="shared" si="0"/>
        <v>125808.1</v>
      </c>
      <c r="E44" s="28">
        <v>125808.1</v>
      </c>
      <c r="F44" s="28">
        <v>125808.1</v>
      </c>
      <c r="G44" s="28">
        <f t="shared" si="1"/>
        <v>0</v>
      </c>
    </row>
    <row r="45" spans="1:7" x14ac:dyDescent="0.2">
      <c r="A45" s="23" t="s">
        <v>50</v>
      </c>
      <c r="B45" s="28">
        <v>0</v>
      </c>
      <c r="C45" s="28">
        <v>0</v>
      </c>
      <c r="D45" s="28">
        <f t="shared" si="0"/>
        <v>0</v>
      </c>
      <c r="E45" s="28">
        <v>0</v>
      </c>
      <c r="F45" s="28">
        <v>0</v>
      </c>
      <c r="G45" s="28">
        <f t="shared" si="1"/>
        <v>0</v>
      </c>
    </row>
    <row r="46" spans="1:7" x14ac:dyDescent="0.2">
      <c r="A46" s="23" t="s">
        <v>51</v>
      </c>
      <c r="B46" s="28">
        <v>0</v>
      </c>
      <c r="C46" s="28">
        <v>0</v>
      </c>
      <c r="D46" s="28">
        <f t="shared" si="0"/>
        <v>0</v>
      </c>
      <c r="E46" s="28">
        <v>0</v>
      </c>
      <c r="F46" s="28">
        <v>0</v>
      </c>
      <c r="G46" s="28">
        <f t="shared" si="1"/>
        <v>0</v>
      </c>
    </row>
    <row r="47" spans="1:7" x14ac:dyDescent="0.2">
      <c r="A47" s="23" t="s">
        <v>52</v>
      </c>
      <c r="B47" s="28">
        <v>4000000</v>
      </c>
      <c r="C47" s="28">
        <v>810590.02</v>
      </c>
      <c r="D47" s="28">
        <f t="shared" si="0"/>
        <v>4810590.0199999996</v>
      </c>
      <c r="E47" s="28">
        <v>4810590.0199999996</v>
      </c>
      <c r="F47" s="28">
        <v>4810590.0199999996</v>
      </c>
      <c r="G47" s="28">
        <f t="shared" si="1"/>
        <v>0</v>
      </c>
    </row>
    <row r="48" spans="1:7" x14ac:dyDescent="0.2">
      <c r="A48" s="23" t="s">
        <v>53</v>
      </c>
      <c r="B48" s="28">
        <v>0</v>
      </c>
      <c r="C48" s="28">
        <v>0</v>
      </c>
      <c r="D48" s="28">
        <f t="shared" si="0"/>
        <v>0</v>
      </c>
      <c r="E48" s="28">
        <v>0</v>
      </c>
      <c r="F48" s="28">
        <v>0</v>
      </c>
      <c r="G48" s="28">
        <f t="shared" si="1"/>
        <v>0</v>
      </c>
    </row>
    <row r="49" spans="1:7" x14ac:dyDescent="0.2">
      <c r="A49" s="23" t="s">
        <v>54</v>
      </c>
      <c r="B49" s="28">
        <v>523000</v>
      </c>
      <c r="C49" s="28">
        <v>1567389.12</v>
      </c>
      <c r="D49" s="28">
        <f t="shared" si="0"/>
        <v>2090389.12</v>
      </c>
      <c r="E49" s="28">
        <v>2090389.12</v>
      </c>
      <c r="F49" s="28">
        <v>2090389.12</v>
      </c>
      <c r="G49" s="28">
        <f t="shared" si="1"/>
        <v>0</v>
      </c>
    </row>
    <row r="50" spans="1:7" x14ac:dyDescent="0.2">
      <c r="A50" s="23" t="s">
        <v>55</v>
      </c>
      <c r="B50" s="28">
        <v>0</v>
      </c>
      <c r="C50" s="28">
        <v>0</v>
      </c>
      <c r="D50" s="28">
        <f t="shared" si="0"/>
        <v>0</v>
      </c>
      <c r="E50" s="28">
        <v>0</v>
      </c>
      <c r="F50" s="28">
        <v>0</v>
      </c>
      <c r="G50" s="28">
        <f t="shared" si="1"/>
        <v>0</v>
      </c>
    </row>
    <row r="51" spans="1:7" x14ac:dyDescent="0.2">
      <c r="A51" s="23" t="s">
        <v>56</v>
      </c>
      <c r="B51" s="28">
        <v>0</v>
      </c>
      <c r="C51" s="28">
        <v>0</v>
      </c>
      <c r="D51" s="28">
        <f t="shared" si="0"/>
        <v>0</v>
      </c>
      <c r="E51" s="28">
        <v>0</v>
      </c>
      <c r="F51" s="28">
        <v>0</v>
      </c>
      <c r="G51" s="28">
        <f t="shared" si="1"/>
        <v>0</v>
      </c>
    </row>
    <row r="52" spans="1:7" x14ac:dyDescent="0.2">
      <c r="A52" s="23" t="s">
        <v>57</v>
      </c>
      <c r="B52" s="28">
        <v>0</v>
      </c>
      <c r="C52" s="28">
        <v>0</v>
      </c>
      <c r="D52" s="28">
        <f t="shared" si="0"/>
        <v>0</v>
      </c>
      <c r="E52" s="28">
        <v>0</v>
      </c>
      <c r="F52" s="28">
        <v>0</v>
      </c>
      <c r="G52" s="28">
        <f t="shared" si="1"/>
        <v>0</v>
      </c>
    </row>
    <row r="53" spans="1:7" x14ac:dyDescent="0.2">
      <c r="A53" s="26" t="s">
        <v>58</v>
      </c>
      <c r="B53" s="29">
        <f>SUM(B54:B56)</f>
        <v>41821277.799999997</v>
      </c>
      <c r="C53" s="29">
        <f>SUM(C54:C56)</f>
        <v>0</v>
      </c>
      <c r="D53" s="29">
        <f t="shared" si="0"/>
        <v>41821277.799999997</v>
      </c>
      <c r="E53" s="29">
        <f>SUM(E54:E56)</f>
        <v>0</v>
      </c>
      <c r="F53" s="29">
        <f>SUM(F54:F56)</f>
        <v>0</v>
      </c>
      <c r="G53" s="29">
        <f t="shared" si="1"/>
        <v>41821277.799999997</v>
      </c>
    </row>
    <row r="54" spans="1:7" x14ac:dyDescent="0.2">
      <c r="A54" s="23" t="s">
        <v>59</v>
      </c>
      <c r="B54" s="28">
        <v>41821277.799999997</v>
      </c>
      <c r="C54" s="28">
        <v>0</v>
      </c>
      <c r="D54" s="28">
        <f t="shared" si="0"/>
        <v>41821277.799999997</v>
      </c>
      <c r="E54" s="28">
        <v>0</v>
      </c>
      <c r="F54" s="28">
        <v>0</v>
      </c>
      <c r="G54" s="28">
        <f t="shared" si="1"/>
        <v>41821277.799999997</v>
      </c>
    </row>
    <row r="55" spans="1:7" x14ac:dyDescent="0.2">
      <c r="A55" s="23" t="s">
        <v>60</v>
      </c>
      <c r="B55" s="28">
        <v>0</v>
      </c>
      <c r="C55" s="28">
        <v>0</v>
      </c>
      <c r="D55" s="28">
        <f t="shared" si="0"/>
        <v>0</v>
      </c>
      <c r="E55" s="28">
        <v>0</v>
      </c>
      <c r="F55" s="28">
        <v>0</v>
      </c>
      <c r="G55" s="28">
        <f t="shared" si="1"/>
        <v>0</v>
      </c>
    </row>
    <row r="56" spans="1:7" x14ac:dyDescent="0.2">
      <c r="A56" s="23" t="s">
        <v>61</v>
      </c>
      <c r="B56" s="28">
        <v>0</v>
      </c>
      <c r="C56" s="28">
        <v>0</v>
      </c>
      <c r="D56" s="28">
        <f t="shared" si="0"/>
        <v>0</v>
      </c>
      <c r="E56" s="28">
        <v>0</v>
      </c>
      <c r="F56" s="28">
        <v>0</v>
      </c>
      <c r="G56" s="28">
        <f t="shared" si="1"/>
        <v>0</v>
      </c>
    </row>
    <row r="57" spans="1:7" x14ac:dyDescent="0.2">
      <c r="A57" s="26" t="s">
        <v>62</v>
      </c>
      <c r="B57" s="29">
        <f>SUM(B58:B64)</f>
        <v>0</v>
      </c>
      <c r="C57" s="29">
        <f>SUM(C58:C64)</f>
        <v>0</v>
      </c>
      <c r="D57" s="29">
        <f t="shared" si="0"/>
        <v>0</v>
      </c>
      <c r="E57" s="29">
        <f>SUM(E58:E64)</f>
        <v>0</v>
      </c>
      <c r="F57" s="29">
        <f>SUM(F58:F64)</f>
        <v>0</v>
      </c>
      <c r="G57" s="29">
        <f t="shared" si="1"/>
        <v>0</v>
      </c>
    </row>
    <row r="58" spans="1:7" x14ac:dyDescent="0.2">
      <c r="A58" s="23" t="s">
        <v>63</v>
      </c>
      <c r="B58" s="28">
        <v>0</v>
      </c>
      <c r="C58" s="28">
        <v>0</v>
      </c>
      <c r="D58" s="28">
        <f t="shared" si="0"/>
        <v>0</v>
      </c>
      <c r="E58" s="28">
        <v>0</v>
      </c>
      <c r="F58" s="28">
        <v>0</v>
      </c>
      <c r="G58" s="28">
        <f t="shared" si="1"/>
        <v>0</v>
      </c>
    </row>
    <row r="59" spans="1:7" x14ac:dyDescent="0.2">
      <c r="A59" s="23" t="s">
        <v>64</v>
      </c>
      <c r="B59" s="28">
        <v>0</v>
      </c>
      <c r="C59" s="28">
        <v>0</v>
      </c>
      <c r="D59" s="28">
        <f t="shared" si="0"/>
        <v>0</v>
      </c>
      <c r="E59" s="28">
        <v>0</v>
      </c>
      <c r="F59" s="28">
        <v>0</v>
      </c>
      <c r="G59" s="28">
        <f t="shared" si="1"/>
        <v>0</v>
      </c>
    </row>
    <row r="60" spans="1:7" x14ac:dyDescent="0.2">
      <c r="A60" s="23" t="s">
        <v>65</v>
      </c>
      <c r="B60" s="28">
        <v>0</v>
      </c>
      <c r="C60" s="28">
        <v>0</v>
      </c>
      <c r="D60" s="28">
        <f t="shared" si="0"/>
        <v>0</v>
      </c>
      <c r="E60" s="28">
        <v>0</v>
      </c>
      <c r="F60" s="28">
        <v>0</v>
      </c>
      <c r="G60" s="28">
        <f t="shared" si="1"/>
        <v>0</v>
      </c>
    </row>
    <row r="61" spans="1:7" x14ac:dyDescent="0.2">
      <c r="A61" s="23" t="s">
        <v>66</v>
      </c>
      <c r="B61" s="28">
        <v>0</v>
      </c>
      <c r="C61" s="28">
        <v>0</v>
      </c>
      <c r="D61" s="28">
        <f t="shared" si="0"/>
        <v>0</v>
      </c>
      <c r="E61" s="28">
        <v>0</v>
      </c>
      <c r="F61" s="28">
        <v>0</v>
      </c>
      <c r="G61" s="28">
        <f t="shared" si="1"/>
        <v>0</v>
      </c>
    </row>
    <row r="62" spans="1:7" x14ac:dyDescent="0.2">
      <c r="A62" s="23" t="s">
        <v>67</v>
      </c>
      <c r="B62" s="28">
        <v>0</v>
      </c>
      <c r="C62" s="28">
        <v>0</v>
      </c>
      <c r="D62" s="28">
        <f t="shared" si="0"/>
        <v>0</v>
      </c>
      <c r="E62" s="28">
        <v>0</v>
      </c>
      <c r="F62" s="28">
        <v>0</v>
      </c>
      <c r="G62" s="28">
        <f t="shared" si="1"/>
        <v>0</v>
      </c>
    </row>
    <row r="63" spans="1:7" x14ac:dyDescent="0.2">
      <c r="A63" s="23" t="s">
        <v>68</v>
      </c>
      <c r="B63" s="28">
        <v>0</v>
      </c>
      <c r="C63" s="28">
        <v>0</v>
      </c>
      <c r="D63" s="28">
        <f t="shared" si="0"/>
        <v>0</v>
      </c>
      <c r="E63" s="28">
        <v>0</v>
      </c>
      <c r="F63" s="28">
        <v>0</v>
      </c>
      <c r="G63" s="28">
        <f t="shared" si="1"/>
        <v>0</v>
      </c>
    </row>
    <row r="64" spans="1:7" x14ac:dyDescent="0.2">
      <c r="A64" s="23" t="s">
        <v>69</v>
      </c>
      <c r="B64" s="28">
        <v>0</v>
      </c>
      <c r="C64" s="28">
        <v>0</v>
      </c>
      <c r="D64" s="28">
        <f t="shared" si="0"/>
        <v>0</v>
      </c>
      <c r="E64" s="28">
        <v>0</v>
      </c>
      <c r="F64" s="28">
        <v>0</v>
      </c>
      <c r="G64" s="28">
        <f t="shared" si="1"/>
        <v>0</v>
      </c>
    </row>
    <row r="65" spans="1:7" x14ac:dyDescent="0.2">
      <c r="A65" s="26" t="s">
        <v>70</v>
      </c>
      <c r="B65" s="29">
        <f>SUM(B66:B68)</f>
        <v>0</v>
      </c>
      <c r="C65" s="29">
        <f>SUM(C66:C68)</f>
        <v>0</v>
      </c>
      <c r="D65" s="29">
        <f t="shared" si="0"/>
        <v>0</v>
      </c>
      <c r="E65" s="29">
        <f>SUM(E66:E68)</f>
        <v>0</v>
      </c>
      <c r="F65" s="29">
        <f>SUM(F66:F68)</f>
        <v>0</v>
      </c>
      <c r="G65" s="29">
        <f t="shared" si="1"/>
        <v>0</v>
      </c>
    </row>
    <row r="66" spans="1:7" x14ac:dyDescent="0.2">
      <c r="A66" s="23" t="s">
        <v>71</v>
      </c>
      <c r="B66" s="28">
        <v>0</v>
      </c>
      <c r="C66" s="28">
        <v>0</v>
      </c>
      <c r="D66" s="28">
        <f t="shared" si="0"/>
        <v>0</v>
      </c>
      <c r="E66" s="28">
        <v>0</v>
      </c>
      <c r="F66" s="28">
        <v>0</v>
      </c>
      <c r="G66" s="28">
        <f t="shared" si="1"/>
        <v>0</v>
      </c>
    </row>
    <row r="67" spans="1:7" x14ac:dyDescent="0.2">
      <c r="A67" s="23" t="s">
        <v>72</v>
      </c>
      <c r="B67" s="28">
        <v>0</v>
      </c>
      <c r="C67" s="28">
        <v>0</v>
      </c>
      <c r="D67" s="28">
        <f t="shared" si="0"/>
        <v>0</v>
      </c>
      <c r="E67" s="28">
        <v>0</v>
      </c>
      <c r="F67" s="28">
        <v>0</v>
      </c>
      <c r="G67" s="28">
        <f t="shared" si="1"/>
        <v>0</v>
      </c>
    </row>
    <row r="68" spans="1:7" x14ac:dyDescent="0.2">
      <c r="A68" s="23" t="s">
        <v>73</v>
      </c>
      <c r="B68" s="28">
        <v>0</v>
      </c>
      <c r="C68" s="28">
        <v>0</v>
      </c>
      <c r="D68" s="28">
        <f t="shared" si="0"/>
        <v>0</v>
      </c>
      <c r="E68" s="28">
        <v>0</v>
      </c>
      <c r="F68" s="28">
        <v>0</v>
      </c>
      <c r="G68" s="28">
        <f t="shared" si="1"/>
        <v>0</v>
      </c>
    </row>
    <row r="69" spans="1:7" x14ac:dyDescent="0.2">
      <c r="A69" s="26" t="s">
        <v>74</v>
      </c>
      <c r="B69" s="29">
        <f>SUM(B70:B76)</f>
        <v>0</v>
      </c>
      <c r="C69" s="29">
        <f>SUM(C70:C76)</f>
        <v>0</v>
      </c>
      <c r="D69" s="29">
        <f t="shared" si="0"/>
        <v>0</v>
      </c>
      <c r="E69" s="29">
        <f>SUM(E70:E76)</f>
        <v>0</v>
      </c>
      <c r="F69" s="29">
        <f>SUM(F70:F76)</f>
        <v>0</v>
      </c>
      <c r="G69" s="29">
        <f t="shared" si="1"/>
        <v>0</v>
      </c>
    </row>
    <row r="70" spans="1:7" x14ac:dyDescent="0.2">
      <c r="A70" s="23" t="s">
        <v>75</v>
      </c>
      <c r="B70" s="28">
        <v>0</v>
      </c>
      <c r="C70" s="28">
        <v>0</v>
      </c>
      <c r="D70" s="28">
        <f t="shared" ref="D70:D76" si="2">B70+C70</f>
        <v>0</v>
      </c>
      <c r="E70" s="28">
        <v>0</v>
      </c>
      <c r="F70" s="28">
        <v>0</v>
      </c>
      <c r="G70" s="28">
        <f t="shared" ref="G70:G76" si="3">D70-E70</f>
        <v>0</v>
      </c>
    </row>
    <row r="71" spans="1:7" x14ac:dyDescent="0.2">
      <c r="A71" s="23" t="s">
        <v>76</v>
      </c>
      <c r="B71" s="28">
        <v>0</v>
      </c>
      <c r="C71" s="28">
        <v>0</v>
      </c>
      <c r="D71" s="28">
        <f t="shared" si="2"/>
        <v>0</v>
      </c>
      <c r="E71" s="28">
        <v>0</v>
      </c>
      <c r="F71" s="28">
        <v>0</v>
      </c>
      <c r="G71" s="28">
        <f t="shared" si="3"/>
        <v>0</v>
      </c>
    </row>
    <row r="72" spans="1:7" x14ac:dyDescent="0.2">
      <c r="A72" s="23" t="s">
        <v>77</v>
      </c>
      <c r="B72" s="28">
        <v>0</v>
      </c>
      <c r="C72" s="28">
        <v>0</v>
      </c>
      <c r="D72" s="28">
        <f t="shared" si="2"/>
        <v>0</v>
      </c>
      <c r="E72" s="28">
        <v>0</v>
      </c>
      <c r="F72" s="28">
        <v>0</v>
      </c>
      <c r="G72" s="28">
        <f t="shared" si="3"/>
        <v>0</v>
      </c>
    </row>
    <row r="73" spans="1:7" x14ac:dyDescent="0.2">
      <c r="A73" s="23" t="s">
        <v>78</v>
      </c>
      <c r="B73" s="28">
        <v>0</v>
      </c>
      <c r="C73" s="28">
        <v>0</v>
      </c>
      <c r="D73" s="28">
        <f t="shared" si="2"/>
        <v>0</v>
      </c>
      <c r="E73" s="28">
        <v>0</v>
      </c>
      <c r="F73" s="28">
        <v>0</v>
      </c>
      <c r="G73" s="28">
        <f t="shared" si="3"/>
        <v>0</v>
      </c>
    </row>
    <row r="74" spans="1:7" x14ac:dyDescent="0.2">
      <c r="A74" s="23" t="s">
        <v>79</v>
      </c>
      <c r="B74" s="28">
        <v>0</v>
      </c>
      <c r="C74" s="28">
        <v>0</v>
      </c>
      <c r="D74" s="28">
        <f t="shared" si="2"/>
        <v>0</v>
      </c>
      <c r="E74" s="28">
        <v>0</v>
      </c>
      <c r="F74" s="28">
        <v>0</v>
      </c>
      <c r="G74" s="28">
        <f t="shared" si="3"/>
        <v>0</v>
      </c>
    </row>
    <row r="75" spans="1:7" x14ac:dyDescent="0.2">
      <c r="A75" s="23" t="s">
        <v>80</v>
      </c>
      <c r="B75" s="28">
        <v>0</v>
      </c>
      <c r="C75" s="28">
        <v>0</v>
      </c>
      <c r="D75" s="28">
        <f t="shared" si="2"/>
        <v>0</v>
      </c>
      <c r="E75" s="28">
        <v>0</v>
      </c>
      <c r="F75" s="28">
        <v>0</v>
      </c>
      <c r="G75" s="28">
        <f t="shared" si="3"/>
        <v>0</v>
      </c>
    </row>
    <row r="76" spans="1:7" x14ac:dyDescent="0.2">
      <c r="A76" s="24" t="s">
        <v>81</v>
      </c>
      <c r="B76" s="30">
        <v>0</v>
      </c>
      <c r="C76" s="30">
        <v>0</v>
      </c>
      <c r="D76" s="30">
        <f t="shared" si="2"/>
        <v>0</v>
      </c>
      <c r="E76" s="30">
        <v>0</v>
      </c>
      <c r="F76" s="30">
        <v>0</v>
      </c>
      <c r="G76" s="30">
        <f t="shared" si="3"/>
        <v>0</v>
      </c>
    </row>
    <row r="77" spans="1:7" x14ac:dyDescent="0.2">
      <c r="A77" s="25" t="s">
        <v>82</v>
      </c>
      <c r="B77" s="31">
        <f t="shared" ref="B77:G77" si="4">SUM(B5+B13+B23+B33+B43+B53+B57+B65+B69)</f>
        <v>202684378.78000003</v>
      </c>
      <c r="C77" s="31">
        <f t="shared" si="4"/>
        <v>83238581.640000001</v>
      </c>
      <c r="D77" s="31">
        <f t="shared" si="4"/>
        <v>285922960.42000002</v>
      </c>
      <c r="E77" s="31">
        <f t="shared" si="4"/>
        <v>240979573.36000001</v>
      </c>
      <c r="F77" s="31">
        <f t="shared" si="4"/>
        <v>366238717.48000002</v>
      </c>
      <c r="G77" s="31">
        <f t="shared" si="4"/>
        <v>44943387.059999995</v>
      </c>
    </row>
    <row r="81" spans="1:6" ht="12" thickBot="1" x14ac:dyDescent="0.25">
      <c r="A81" s="32"/>
      <c r="D81" s="33"/>
      <c r="E81" s="32"/>
      <c r="F81" s="33"/>
    </row>
    <row r="82" spans="1:6" ht="15" x14ac:dyDescent="0.2">
      <c r="A82" s="34" t="s">
        <v>127</v>
      </c>
      <c r="E82" s="34" t="s">
        <v>128</v>
      </c>
    </row>
    <row r="83" spans="1:6" ht="15" x14ac:dyDescent="0.2">
      <c r="A83" s="34" t="s">
        <v>129</v>
      </c>
      <c r="E83" s="34" t="s">
        <v>130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A20" sqref="A20:G2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131</v>
      </c>
      <c r="B1" s="42"/>
      <c r="C1" s="42"/>
      <c r="D1" s="42"/>
      <c r="E1" s="42"/>
      <c r="F1" s="42"/>
      <c r="G1" s="43"/>
    </row>
    <row r="2" spans="1:7" x14ac:dyDescent="0.2">
      <c r="A2" s="13"/>
      <c r="B2" s="16" t="s">
        <v>0</v>
      </c>
      <c r="C2" s="17"/>
      <c r="D2" s="17"/>
      <c r="E2" s="17"/>
      <c r="F2" s="18"/>
      <c r="G2" s="44" t="s">
        <v>1</v>
      </c>
    </row>
    <row r="3" spans="1:7" ht="24.95" customHeight="1" x14ac:dyDescent="0.2">
      <c r="A3" s="14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5"/>
    </row>
    <row r="4" spans="1:7" x14ac:dyDescent="0.2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0"/>
      <c r="B5" s="6"/>
      <c r="C5" s="6"/>
      <c r="D5" s="6"/>
      <c r="E5" s="6"/>
      <c r="F5" s="6"/>
      <c r="G5" s="6"/>
    </row>
    <row r="6" spans="1:7" x14ac:dyDescent="0.2">
      <c r="A6" s="20" t="s">
        <v>83</v>
      </c>
      <c r="B6" s="5">
        <v>156312100.97999999</v>
      </c>
      <c r="C6" s="5">
        <v>81074891.900000006</v>
      </c>
      <c r="D6" s="5">
        <f>B6+C6</f>
        <v>237386992.88</v>
      </c>
      <c r="E6" s="5">
        <v>234264883.62</v>
      </c>
      <c r="F6" s="5">
        <v>0</v>
      </c>
      <c r="G6" s="5">
        <f>D6-E6</f>
        <v>3122109.2599999905</v>
      </c>
    </row>
    <row r="7" spans="1:7" x14ac:dyDescent="0.2">
      <c r="A7" s="20"/>
      <c r="B7" s="7"/>
      <c r="C7" s="7"/>
      <c r="D7" s="7"/>
      <c r="E7" s="7"/>
      <c r="F7" s="7"/>
      <c r="G7" s="7"/>
    </row>
    <row r="8" spans="1:7" x14ac:dyDescent="0.2">
      <c r="A8" s="20" t="s">
        <v>84</v>
      </c>
      <c r="B8" s="5">
        <v>46952277.799999997</v>
      </c>
      <c r="C8" s="5">
        <v>88130999.75</v>
      </c>
      <c r="D8" s="5">
        <f>B8+C8</f>
        <v>135083277.55000001</v>
      </c>
      <c r="E8" s="5">
        <v>45474529.829999998</v>
      </c>
      <c r="F8" s="5">
        <v>0</v>
      </c>
      <c r="G8" s="5">
        <f>D8-E8</f>
        <v>89608747.720000014</v>
      </c>
    </row>
    <row r="9" spans="1:7" x14ac:dyDescent="0.2">
      <c r="A9" s="20"/>
      <c r="B9" s="7"/>
      <c r="C9" s="7"/>
      <c r="D9" s="7"/>
      <c r="E9" s="7"/>
      <c r="F9" s="7"/>
      <c r="G9" s="7"/>
    </row>
    <row r="10" spans="1:7" x14ac:dyDescent="0.2">
      <c r="A10" s="20" t="s">
        <v>85</v>
      </c>
      <c r="B10" s="5">
        <v>5500000</v>
      </c>
      <c r="C10" s="5">
        <v>0</v>
      </c>
      <c r="D10" s="5">
        <f>B10+C10</f>
        <v>5500000</v>
      </c>
      <c r="E10" s="5">
        <v>5500000</v>
      </c>
      <c r="F10" s="5">
        <v>0</v>
      </c>
      <c r="G10" s="5">
        <f>D10-E10</f>
        <v>0</v>
      </c>
    </row>
    <row r="11" spans="1:7" x14ac:dyDescent="0.2">
      <c r="A11" s="20"/>
      <c r="B11" s="7"/>
      <c r="C11" s="7"/>
      <c r="D11" s="7"/>
      <c r="E11" s="7"/>
      <c r="F11" s="7"/>
      <c r="G11" s="7"/>
    </row>
    <row r="12" spans="1:7" x14ac:dyDescent="0.2">
      <c r="A12" s="20" t="s">
        <v>43</v>
      </c>
      <c r="B12" s="5">
        <v>0</v>
      </c>
      <c r="C12" s="5">
        <v>0</v>
      </c>
      <c r="D12" s="5">
        <f>B12+C12</f>
        <v>0</v>
      </c>
      <c r="E12" s="5">
        <v>0</v>
      </c>
      <c r="F12" s="5">
        <v>0</v>
      </c>
      <c r="G12" s="5">
        <f>D12-E12</f>
        <v>0</v>
      </c>
    </row>
    <row r="13" spans="1:7" x14ac:dyDescent="0.2">
      <c r="A13" s="20"/>
      <c r="B13" s="7"/>
      <c r="C13" s="7"/>
      <c r="D13" s="7"/>
      <c r="E13" s="7"/>
      <c r="F13" s="7"/>
      <c r="G13" s="7"/>
    </row>
    <row r="14" spans="1:7" x14ac:dyDescent="0.2">
      <c r="A14" s="20" t="s">
        <v>71</v>
      </c>
      <c r="B14" s="5">
        <v>0</v>
      </c>
      <c r="C14" s="5">
        <v>0</v>
      </c>
      <c r="D14" s="5">
        <f>B14+C14</f>
        <v>0</v>
      </c>
      <c r="E14" s="5">
        <v>0</v>
      </c>
      <c r="F14" s="5">
        <v>0</v>
      </c>
      <c r="G14" s="5">
        <f>D14-E14</f>
        <v>0</v>
      </c>
    </row>
    <row r="15" spans="1:7" x14ac:dyDescent="0.2">
      <c r="A15" s="21"/>
      <c r="B15" s="8"/>
      <c r="C15" s="8"/>
      <c r="D15" s="8"/>
      <c r="E15" s="8"/>
      <c r="F15" s="8"/>
      <c r="G15" s="8"/>
    </row>
    <row r="16" spans="1:7" x14ac:dyDescent="0.2">
      <c r="A16" s="22" t="s">
        <v>82</v>
      </c>
      <c r="B16" s="31">
        <f>SUM(B6+B8+B10+B12+B14)</f>
        <v>208764378.77999997</v>
      </c>
      <c r="C16" s="31">
        <f t="shared" ref="C16:G16" si="0">SUM(C6+C8+C10+C12+C14)</f>
        <v>169205891.65000001</v>
      </c>
      <c r="D16" s="31">
        <f t="shared" si="0"/>
        <v>377970270.43000001</v>
      </c>
      <c r="E16" s="31">
        <f t="shared" si="0"/>
        <v>285239413.44999999</v>
      </c>
      <c r="F16" s="31">
        <f t="shared" si="0"/>
        <v>0</v>
      </c>
      <c r="G16" s="31">
        <f t="shared" si="0"/>
        <v>92730856.980000004</v>
      </c>
    </row>
    <row r="20" spans="1:5" ht="15" x14ac:dyDescent="0.2">
      <c r="A20" s="34" t="s">
        <v>127</v>
      </c>
      <c r="E20" s="34" t="s">
        <v>128</v>
      </c>
    </row>
    <row r="21" spans="1:5" ht="15" x14ac:dyDescent="0.2">
      <c r="A21" s="34" t="s">
        <v>129</v>
      </c>
      <c r="E21" s="34" t="s">
        <v>130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tabSelected="1" workbookViewId="0">
      <selection activeCell="J15" sqref="J15"/>
    </sheetView>
  </sheetViews>
  <sheetFormatPr baseColWidth="10" defaultColWidth="12" defaultRowHeight="11.25" x14ac:dyDescent="0.2"/>
  <cols>
    <col min="1" max="1" width="60.33203125" style="1" customWidth="1"/>
    <col min="2" max="4" width="13.6640625" style="1" bestFit="1" customWidth="1"/>
    <col min="5" max="5" width="33.83203125" style="1" bestFit="1" customWidth="1"/>
    <col min="6" max="6" width="13.6640625" style="1" bestFit="1" customWidth="1"/>
    <col min="7" max="7" width="12.6640625" style="1" bestFit="1" customWidth="1"/>
    <col min="8" max="16384" width="12" style="1"/>
  </cols>
  <sheetData>
    <row r="1" spans="1:7" ht="45" customHeight="1" x14ac:dyDescent="0.2">
      <c r="A1" s="46" t="s">
        <v>132</v>
      </c>
      <c r="B1" s="42"/>
      <c r="C1" s="42"/>
      <c r="D1" s="42"/>
      <c r="E1" s="42"/>
      <c r="F1" s="42"/>
      <c r="G1" s="43"/>
    </row>
    <row r="2" spans="1:7" x14ac:dyDescent="0.2">
      <c r="A2" s="47" t="s">
        <v>2</v>
      </c>
      <c r="B2" s="46" t="s">
        <v>0</v>
      </c>
      <c r="C2" s="42"/>
      <c r="D2" s="42"/>
      <c r="E2" s="42"/>
      <c r="F2" s="43"/>
      <c r="G2" s="44" t="s">
        <v>1</v>
      </c>
    </row>
    <row r="3" spans="1:7" ht="45" x14ac:dyDescent="0.2">
      <c r="A3" s="48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5"/>
    </row>
    <row r="4" spans="1:7" ht="24.95" customHeight="1" x14ac:dyDescent="0.2">
      <c r="A4" s="49"/>
      <c r="B4" s="38">
        <v>1</v>
      </c>
      <c r="C4" s="38">
        <v>2</v>
      </c>
      <c r="D4" s="38" t="s">
        <v>8</v>
      </c>
      <c r="E4" s="38">
        <v>4</v>
      </c>
      <c r="F4" s="38">
        <v>5</v>
      </c>
      <c r="G4" s="38" t="s">
        <v>9</v>
      </c>
    </row>
    <row r="5" spans="1:7" x14ac:dyDescent="0.2">
      <c r="A5" s="35" t="s">
        <v>133</v>
      </c>
      <c r="B5" s="28">
        <v>1296289.19</v>
      </c>
      <c r="C5" s="28">
        <v>121318.73</v>
      </c>
      <c r="D5" s="28">
        <f>B5+C5</f>
        <v>1417607.92</v>
      </c>
      <c r="E5" s="28">
        <v>1417607.92</v>
      </c>
      <c r="F5" s="28">
        <v>1417607.92</v>
      </c>
      <c r="G5" s="28">
        <f>D5-E5</f>
        <v>0</v>
      </c>
    </row>
    <row r="6" spans="1:7" x14ac:dyDescent="0.2">
      <c r="A6" s="35" t="s">
        <v>134</v>
      </c>
      <c r="B6" s="28">
        <v>884751.62</v>
      </c>
      <c r="C6" s="28">
        <v>-50225.37</v>
      </c>
      <c r="D6" s="28">
        <f t="shared" ref="D6:D48" si="0">B6+C6</f>
        <v>834526.25</v>
      </c>
      <c r="E6" s="28">
        <v>834526.25</v>
      </c>
      <c r="F6" s="28">
        <v>834526.25</v>
      </c>
      <c r="G6" s="28">
        <f t="shared" ref="G6:G48" si="1">D6-E6</f>
        <v>0</v>
      </c>
    </row>
    <row r="7" spans="1:7" x14ac:dyDescent="0.2">
      <c r="A7" s="35" t="s">
        <v>135</v>
      </c>
      <c r="B7" s="28">
        <v>356429.81</v>
      </c>
      <c r="C7" s="28">
        <v>-136084.09</v>
      </c>
      <c r="D7" s="28">
        <f t="shared" si="0"/>
        <v>220345.72</v>
      </c>
      <c r="E7" s="28">
        <v>220345.72</v>
      </c>
      <c r="F7" s="28">
        <v>220345.72</v>
      </c>
      <c r="G7" s="28">
        <f t="shared" si="1"/>
        <v>0</v>
      </c>
    </row>
    <row r="8" spans="1:7" x14ac:dyDescent="0.2">
      <c r="A8" s="35" t="s">
        <v>136</v>
      </c>
      <c r="B8" s="28">
        <v>1130449.21</v>
      </c>
      <c r="C8" s="28">
        <v>-232853.81</v>
      </c>
      <c r="D8" s="28">
        <f t="shared" si="0"/>
        <v>897595.39999999991</v>
      </c>
      <c r="E8" s="28">
        <v>897595.4</v>
      </c>
      <c r="F8" s="28">
        <v>897595.4</v>
      </c>
      <c r="G8" s="28">
        <f t="shared" si="1"/>
        <v>0</v>
      </c>
    </row>
    <row r="9" spans="1:7" x14ac:dyDescent="0.2">
      <c r="A9" s="35" t="s">
        <v>137</v>
      </c>
      <c r="B9" s="28">
        <v>586534.47</v>
      </c>
      <c r="C9" s="28">
        <v>-130953.1</v>
      </c>
      <c r="D9" s="28">
        <f t="shared" si="0"/>
        <v>455581.37</v>
      </c>
      <c r="E9" s="28">
        <v>455581.37</v>
      </c>
      <c r="F9" s="28">
        <v>455581.37</v>
      </c>
      <c r="G9" s="28">
        <f t="shared" si="1"/>
        <v>0</v>
      </c>
    </row>
    <row r="10" spans="1:7" x14ac:dyDescent="0.2">
      <c r="A10" s="35" t="s">
        <v>138</v>
      </c>
      <c r="B10" s="28">
        <v>7033131.6699999999</v>
      </c>
      <c r="C10" s="28">
        <v>-79979.289999999994</v>
      </c>
      <c r="D10" s="28">
        <f t="shared" si="0"/>
        <v>6953152.3799999999</v>
      </c>
      <c r="E10" s="28">
        <v>6953152.3799999999</v>
      </c>
      <c r="F10" s="28">
        <v>6953152.3799999999</v>
      </c>
      <c r="G10" s="28">
        <f t="shared" si="1"/>
        <v>0</v>
      </c>
    </row>
    <row r="11" spans="1:7" x14ac:dyDescent="0.2">
      <c r="A11" s="35" t="s">
        <v>139</v>
      </c>
      <c r="B11" s="28">
        <v>17851619.5</v>
      </c>
      <c r="C11" s="28">
        <v>15621980.050000001</v>
      </c>
      <c r="D11" s="28">
        <f t="shared" si="0"/>
        <v>33473599.550000001</v>
      </c>
      <c r="E11" s="28">
        <v>33471140.829999998</v>
      </c>
      <c r="F11" s="28">
        <v>33471140.829999998</v>
      </c>
      <c r="G11" s="28">
        <f t="shared" si="1"/>
        <v>2458.7200000025332</v>
      </c>
    </row>
    <row r="12" spans="1:7" x14ac:dyDescent="0.2">
      <c r="A12" s="35" t="s">
        <v>140</v>
      </c>
      <c r="B12" s="28">
        <v>2056407.32</v>
      </c>
      <c r="C12" s="28">
        <v>214266.94</v>
      </c>
      <c r="D12" s="28">
        <f t="shared" si="0"/>
        <v>2270674.2600000002</v>
      </c>
      <c r="E12" s="28">
        <v>2270674.2599999998</v>
      </c>
      <c r="F12" s="28">
        <v>2270674.2599999998</v>
      </c>
      <c r="G12" s="28">
        <f t="shared" si="1"/>
        <v>0</v>
      </c>
    </row>
    <row r="13" spans="1:7" x14ac:dyDescent="0.2">
      <c r="A13" s="35" t="s">
        <v>141</v>
      </c>
      <c r="B13" s="28">
        <v>3449837.57</v>
      </c>
      <c r="C13" s="28">
        <v>14598495.18</v>
      </c>
      <c r="D13" s="28">
        <f t="shared" si="0"/>
        <v>18048332.75</v>
      </c>
      <c r="E13" s="28">
        <v>18048332.75</v>
      </c>
      <c r="F13" s="28">
        <v>18048332.75</v>
      </c>
      <c r="G13" s="28">
        <f t="shared" si="1"/>
        <v>0</v>
      </c>
    </row>
    <row r="14" spans="1:7" x14ac:dyDescent="0.2">
      <c r="A14" s="35" t="s">
        <v>142</v>
      </c>
      <c r="B14" s="28">
        <v>12099535.65</v>
      </c>
      <c r="C14" s="28">
        <v>1982558.54</v>
      </c>
      <c r="D14" s="28">
        <f t="shared" si="0"/>
        <v>14082094.190000001</v>
      </c>
      <c r="E14" s="28">
        <v>14082094.189999999</v>
      </c>
      <c r="F14" s="28">
        <v>14082094.189999999</v>
      </c>
      <c r="G14" s="28">
        <f t="shared" si="1"/>
        <v>0</v>
      </c>
    </row>
    <row r="15" spans="1:7" x14ac:dyDescent="0.2">
      <c r="A15" s="35" t="s">
        <v>143</v>
      </c>
      <c r="B15" s="28">
        <v>2248000</v>
      </c>
      <c r="C15" s="28">
        <v>1973305.17</v>
      </c>
      <c r="D15" s="28">
        <f t="shared" si="0"/>
        <v>4221305.17</v>
      </c>
      <c r="E15" s="28">
        <v>4221305.17</v>
      </c>
      <c r="F15" s="28">
        <v>4221305.17</v>
      </c>
      <c r="G15" s="28">
        <f t="shared" si="1"/>
        <v>0</v>
      </c>
    </row>
    <row r="16" spans="1:7" x14ac:dyDescent="0.2">
      <c r="A16" s="35" t="s">
        <v>144</v>
      </c>
      <c r="B16" s="28">
        <v>2235177.69</v>
      </c>
      <c r="C16" s="28">
        <v>421410.3</v>
      </c>
      <c r="D16" s="28">
        <f t="shared" si="0"/>
        <v>2656587.9899999998</v>
      </c>
      <c r="E16" s="28">
        <v>2583399.16</v>
      </c>
      <c r="F16" s="28">
        <v>2583399.16</v>
      </c>
      <c r="G16" s="28">
        <f t="shared" si="1"/>
        <v>73188.829999999609</v>
      </c>
    </row>
    <row r="17" spans="1:7" x14ac:dyDescent="0.2">
      <c r="A17" s="35" t="s">
        <v>145</v>
      </c>
      <c r="B17" s="28">
        <v>10904464.09</v>
      </c>
      <c r="C17" s="28">
        <v>7371682.8499999996</v>
      </c>
      <c r="D17" s="28">
        <f t="shared" si="0"/>
        <v>18276146.939999998</v>
      </c>
      <c r="E17" s="28">
        <v>18276146.940000001</v>
      </c>
      <c r="F17" s="28">
        <v>18276146.940000001</v>
      </c>
      <c r="G17" s="28">
        <f t="shared" si="1"/>
        <v>0</v>
      </c>
    </row>
    <row r="18" spans="1:7" x14ac:dyDescent="0.2">
      <c r="A18" s="35" t="s">
        <v>146</v>
      </c>
      <c r="B18" s="28">
        <v>1781975.85</v>
      </c>
      <c r="C18" s="28">
        <v>2792800.32</v>
      </c>
      <c r="D18" s="28">
        <f t="shared" si="0"/>
        <v>4574776.17</v>
      </c>
      <c r="E18" s="28">
        <v>4574776.17</v>
      </c>
      <c r="F18" s="28">
        <v>4574776.17</v>
      </c>
      <c r="G18" s="28">
        <f t="shared" si="1"/>
        <v>0</v>
      </c>
    </row>
    <row r="19" spans="1:7" x14ac:dyDescent="0.2">
      <c r="A19" s="35" t="s">
        <v>147</v>
      </c>
      <c r="B19" s="28">
        <v>171336.7</v>
      </c>
      <c r="C19" s="28">
        <v>-24713.78</v>
      </c>
      <c r="D19" s="28">
        <f t="shared" si="0"/>
        <v>146622.92000000001</v>
      </c>
      <c r="E19" s="28">
        <v>146622.92000000001</v>
      </c>
      <c r="F19" s="28">
        <v>146622.92000000001</v>
      </c>
      <c r="G19" s="28">
        <f t="shared" si="1"/>
        <v>0</v>
      </c>
    </row>
    <row r="20" spans="1:7" x14ac:dyDescent="0.2">
      <c r="A20" s="35" t="s">
        <v>148</v>
      </c>
      <c r="B20" s="28">
        <v>211682.4</v>
      </c>
      <c r="C20" s="28">
        <v>7028.8</v>
      </c>
      <c r="D20" s="28">
        <f t="shared" si="0"/>
        <v>218711.19999999998</v>
      </c>
      <c r="E20" s="28">
        <v>218711.2</v>
      </c>
      <c r="F20" s="28">
        <v>218711.2</v>
      </c>
      <c r="G20" s="28">
        <f t="shared" si="1"/>
        <v>0</v>
      </c>
    </row>
    <row r="21" spans="1:7" x14ac:dyDescent="0.2">
      <c r="A21" s="35" t="s">
        <v>149</v>
      </c>
      <c r="B21" s="28">
        <v>4784273.42</v>
      </c>
      <c r="C21" s="28">
        <v>-1964446.19</v>
      </c>
      <c r="D21" s="28">
        <f t="shared" si="0"/>
        <v>2819827.23</v>
      </c>
      <c r="E21" s="28">
        <v>2819827.23</v>
      </c>
      <c r="F21" s="28">
        <v>2816213.77</v>
      </c>
      <c r="G21" s="28">
        <f t="shared" si="1"/>
        <v>0</v>
      </c>
    </row>
    <row r="22" spans="1:7" x14ac:dyDescent="0.2">
      <c r="A22" s="35" t="s">
        <v>150</v>
      </c>
      <c r="B22" s="28">
        <v>700578.93</v>
      </c>
      <c r="C22" s="28">
        <v>184436.89</v>
      </c>
      <c r="D22" s="28">
        <f t="shared" si="0"/>
        <v>885015.82000000007</v>
      </c>
      <c r="E22" s="28">
        <v>885015.82</v>
      </c>
      <c r="F22" s="28">
        <v>885015.82</v>
      </c>
      <c r="G22" s="28">
        <f t="shared" si="1"/>
        <v>0</v>
      </c>
    </row>
    <row r="23" spans="1:7" x14ac:dyDescent="0.2">
      <c r="A23" s="35" t="s">
        <v>151</v>
      </c>
      <c r="B23" s="28">
        <v>282747.40999999997</v>
      </c>
      <c r="C23" s="28">
        <v>-126180.28</v>
      </c>
      <c r="D23" s="28">
        <f t="shared" si="0"/>
        <v>156567.12999999998</v>
      </c>
      <c r="E23" s="28">
        <v>156567.13</v>
      </c>
      <c r="F23" s="28">
        <v>156567.13</v>
      </c>
      <c r="G23" s="28">
        <f t="shared" si="1"/>
        <v>0</v>
      </c>
    </row>
    <row r="24" spans="1:7" x14ac:dyDescent="0.2">
      <c r="A24" s="35" t="s">
        <v>152</v>
      </c>
      <c r="B24" s="28">
        <v>14146757.91</v>
      </c>
      <c r="C24" s="28">
        <v>1624269.48</v>
      </c>
      <c r="D24" s="28">
        <f t="shared" si="0"/>
        <v>15771027.390000001</v>
      </c>
      <c r="E24" s="28">
        <v>15771027.390000001</v>
      </c>
      <c r="F24" s="28">
        <v>15771027.390000001</v>
      </c>
      <c r="G24" s="28">
        <f t="shared" si="1"/>
        <v>0</v>
      </c>
    </row>
    <row r="25" spans="1:7" ht="11.25" customHeight="1" x14ac:dyDescent="0.2">
      <c r="A25" s="35" t="s">
        <v>153</v>
      </c>
      <c r="B25" s="28">
        <v>2075000</v>
      </c>
      <c r="C25" s="28">
        <v>1943012.6</v>
      </c>
      <c r="D25" s="28">
        <f t="shared" si="0"/>
        <v>4018012.6</v>
      </c>
      <c r="E25" s="28">
        <v>4018012.6</v>
      </c>
      <c r="F25" s="28">
        <v>4018012.6</v>
      </c>
      <c r="G25" s="28">
        <f t="shared" si="1"/>
        <v>0</v>
      </c>
    </row>
    <row r="26" spans="1:7" x14ac:dyDescent="0.2">
      <c r="A26" s="35" t="s">
        <v>154</v>
      </c>
      <c r="B26" s="28">
        <v>202747.41</v>
      </c>
      <c r="C26" s="28">
        <v>119966.5</v>
      </c>
      <c r="D26" s="28">
        <f t="shared" si="0"/>
        <v>322713.91000000003</v>
      </c>
      <c r="E26" s="28">
        <v>322713.90999999997</v>
      </c>
      <c r="F26" s="28">
        <v>322713.90999999997</v>
      </c>
      <c r="G26" s="28">
        <f t="shared" si="1"/>
        <v>0</v>
      </c>
    </row>
    <row r="27" spans="1:7" x14ac:dyDescent="0.2">
      <c r="A27" s="35" t="s">
        <v>155</v>
      </c>
      <c r="B27" s="28">
        <v>1532000</v>
      </c>
      <c r="C27" s="28">
        <v>-401402.6</v>
      </c>
      <c r="D27" s="28">
        <f t="shared" si="0"/>
        <v>1130597.3999999999</v>
      </c>
      <c r="E27" s="28">
        <v>1130597.3999999999</v>
      </c>
      <c r="F27" s="28">
        <v>1130597.3999999999</v>
      </c>
      <c r="G27" s="28">
        <f t="shared" si="1"/>
        <v>0</v>
      </c>
    </row>
    <row r="28" spans="1:7" x14ac:dyDescent="0.2">
      <c r="A28" s="35" t="s">
        <v>156</v>
      </c>
      <c r="B28" s="28">
        <v>1985000</v>
      </c>
      <c r="C28" s="28">
        <v>2570870.63</v>
      </c>
      <c r="D28" s="28">
        <f t="shared" si="0"/>
        <v>4555870.63</v>
      </c>
      <c r="E28" s="28">
        <v>4555870.63</v>
      </c>
      <c r="F28" s="28">
        <v>4555870.63</v>
      </c>
      <c r="G28" s="28">
        <f t="shared" si="1"/>
        <v>0</v>
      </c>
    </row>
    <row r="29" spans="1:7" x14ac:dyDescent="0.2">
      <c r="A29" s="35" t="s">
        <v>157</v>
      </c>
      <c r="B29" s="28">
        <v>5169001.75</v>
      </c>
      <c r="C29" s="28">
        <v>6413871.3099999996</v>
      </c>
      <c r="D29" s="28">
        <f t="shared" si="0"/>
        <v>11582873.059999999</v>
      </c>
      <c r="E29" s="28">
        <v>11582873.060000001</v>
      </c>
      <c r="F29" s="28">
        <v>11578373.060000001</v>
      </c>
      <c r="G29" s="28">
        <f t="shared" si="1"/>
        <v>0</v>
      </c>
    </row>
    <row r="30" spans="1:7" x14ac:dyDescent="0.2">
      <c r="A30" s="35" t="s">
        <v>158</v>
      </c>
      <c r="B30" s="28">
        <v>887243.9</v>
      </c>
      <c r="C30" s="28">
        <v>554251.27</v>
      </c>
      <c r="D30" s="28">
        <f t="shared" si="0"/>
        <v>1441495.17</v>
      </c>
      <c r="E30" s="28">
        <v>1441495.17</v>
      </c>
      <c r="F30" s="28">
        <v>1441495.17</v>
      </c>
      <c r="G30" s="28">
        <f t="shared" si="1"/>
        <v>0</v>
      </c>
    </row>
    <row r="31" spans="1:7" x14ac:dyDescent="0.2">
      <c r="A31" s="35" t="s">
        <v>159</v>
      </c>
      <c r="B31" s="28">
        <v>4259200.18</v>
      </c>
      <c r="C31" s="28">
        <v>-1764499.01</v>
      </c>
      <c r="D31" s="28">
        <f t="shared" si="0"/>
        <v>2494701.17</v>
      </c>
      <c r="E31" s="28">
        <v>2494701.17</v>
      </c>
      <c r="F31" s="28">
        <v>2494701.17</v>
      </c>
      <c r="G31" s="28">
        <f t="shared" si="1"/>
        <v>0</v>
      </c>
    </row>
    <row r="32" spans="1:7" x14ac:dyDescent="0.2">
      <c r="A32" s="35" t="s">
        <v>160</v>
      </c>
      <c r="B32" s="28">
        <v>1798123.22</v>
      </c>
      <c r="C32" s="28">
        <v>-755846.83</v>
      </c>
      <c r="D32" s="28">
        <f t="shared" si="0"/>
        <v>1042276.39</v>
      </c>
      <c r="E32" s="28">
        <v>1042276.39</v>
      </c>
      <c r="F32" s="28">
        <v>1042276.39</v>
      </c>
      <c r="G32" s="28">
        <f t="shared" si="1"/>
        <v>0</v>
      </c>
    </row>
    <row r="33" spans="1:7" x14ac:dyDescent="0.2">
      <c r="A33" s="35" t="s">
        <v>161</v>
      </c>
      <c r="B33" s="28">
        <v>306170.64</v>
      </c>
      <c r="C33" s="28">
        <v>169412.5</v>
      </c>
      <c r="D33" s="28">
        <f t="shared" si="0"/>
        <v>475583.14</v>
      </c>
      <c r="E33" s="28">
        <v>475583.14</v>
      </c>
      <c r="F33" s="28">
        <v>475583.14</v>
      </c>
      <c r="G33" s="28">
        <f t="shared" si="1"/>
        <v>0</v>
      </c>
    </row>
    <row r="34" spans="1:7" x14ac:dyDescent="0.2">
      <c r="A34" s="35" t="s">
        <v>162</v>
      </c>
      <c r="B34" s="28">
        <v>432970.85</v>
      </c>
      <c r="C34" s="28">
        <v>-178649.73</v>
      </c>
      <c r="D34" s="28">
        <f t="shared" si="0"/>
        <v>254321.11999999997</v>
      </c>
      <c r="E34" s="28">
        <v>254321.12</v>
      </c>
      <c r="F34" s="28">
        <v>254321.12</v>
      </c>
      <c r="G34" s="28">
        <f t="shared" si="1"/>
        <v>0</v>
      </c>
    </row>
    <row r="35" spans="1:7" x14ac:dyDescent="0.2">
      <c r="A35" s="35" t="s">
        <v>163</v>
      </c>
      <c r="B35" s="28">
        <v>1945554.59</v>
      </c>
      <c r="C35" s="28">
        <v>13839014.59</v>
      </c>
      <c r="D35" s="28">
        <f t="shared" si="0"/>
        <v>15784569.18</v>
      </c>
      <c r="E35" s="28">
        <v>15784569.18</v>
      </c>
      <c r="F35" s="28">
        <v>15784569.18</v>
      </c>
      <c r="G35" s="28">
        <f t="shared" si="1"/>
        <v>0</v>
      </c>
    </row>
    <row r="36" spans="1:7" x14ac:dyDescent="0.2">
      <c r="A36" s="35" t="s">
        <v>164</v>
      </c>
      <c r="B36" s="28">
        <v>1559854.0800000001</v>
      </c>
      <c r="C36" s="28">
        <v>-163166.91</v>
      </c>
      <c r="D36" s="28">
        <f t="shared" si="0"/>
        <v>1396687.1700000002</v>
      </c>
      <c r="E36" s="28">
        <v>1396687.17</v>
      </c>
      <c r="F36" s="28">
        <v>1396687.17</v>
      </c>
      <c r="G36" s="28">
        <f t="shared" si="1"/>
        <v>0</v>
      </c>
    </row>
    <row r="37" spans="1:7" x14ac:dyDescent="0.2">
      <c r="A37" s="35" t="s">
        <v>165</v>
      </c>
      <c r="B37" s="28">
        <v>2221844.2599999998</v>
      </c>
      <c r="C37" s="28">
        <v>-258673.29</v>
      </c>
      <c r="D37" s="28">
        <f t="shared" si="0"/>
        <v>1963170.9699999997</v>
      </c>
      <c r="E37" s="28">
        <v>1963170.97</v>
      </c>
      <c r="F37" s="28">
        <v>1963170.97</v>
      </c>
      <c r="G37" s="28">
        <f t="shared" si="1"/>
        <v>0</v>
      </c>
    </row>
    <row r="38" spans="1:7" x14ac:dyDescent="0.2">
      <c r="A38" s="35" t="s">
        <v>166</v>
      </c>
      <c r="B38" s="28">
        <v>1907708.38</v>
      </c>
      <c r="C38" s="28">
        <v>1467384.35</v>
      </c>
      <c r="D38" s="28">
        <f t="shared" si="0"/>
        <v>3375092.73</v>
      </c>
      <c r="E38" s="28">
        <v>3375092.73</v>
      </c>
      <c r="F38" s="28">
        <v>3375092.73</v>
      </c>
      <c r="G38" s="28">
        <f t="shared" si="1"/>
        <v>0</v>
      </c>
    </row>
    <row r="39" spans="1:7" x14ac:dyDescent="0.2">
      <c r="A39" s="35" t="s">
        <v>167</v>
      </c>
      <c r="B39" s="28">
        <v>994681.11</v>
      </c>
      <c r="C39" s="28">
        <v>319123.3</v>
      </c>
      <c r="D39" s="28">
        <f t="shared" si="0"/>
        <v>1313804.4099999999</v>
      </c>
      <c r="E39" s="28">
        <v>1313804.4099999999</v>
      </c>
      <c r="F39" s="28">
        <v>1313804.4099999999</v>
      </c>
      <c r="G39" s="28">
        <f t="shared" si="1"/>
        <v>0</v>
      </c>
    </row>
    <row r="40" spans="1:7" x14ac:dyDescent="0.2">
      <c r="A40" s="35" t="s">
        <v>168</v>
      </c>
      <c r="B40" s="28">
        <v>2021462.39</v>
      </c>
      <c r="C40" s="28">
        <v>845183.16</v>
      </c>
      <c r="D40" s="28">
        <f t="shared" si="0"/>
        <v>2866645.55</v>
      </c>
      <c r="E40" s="28">
        <v>2866645.55</v>
      </c>
      <c r="F40" s="28">
        <v>2866645.55</v>
      </c>
      <c r="G40" s="28">
        <f t="shared" si="1"/>
        <v>0</v>
      </c>
    </row>
    <row r="41" spans="1:7" x14ac:dyDescent="0.2">
      <c r="A41" s="35" t="s">
        <v>169</v>
      </c>
      <c r="B41" s="28">
        <v>43563238.060000002</v>
      </c>
      <c r="C41" s="28">
        <v>93254440</v>
      </c>
      <c r="D41" s="28">
        <f t="shared" si="0"/>
        <v>136817678.06</v>
      </c>
      <c r="E41" s="28">
        <v>44550449.950000003</v>
      </c>
      <c r="F41" s="28">
        <v>44550449.950000003</v>
      </c>
      <c r="G41" s="28">
        <f t="shared" si="1"/>
        <v>92267228.109999999</v>
      </c>
    </row>
    <row r="42" spans="1:7" x14ac:dyDescent="0.2">
      <c r="A42" s="35" t="s">
        <v>170</v>
      </c>
      <c r="B42" s="28">
        <v>304046.05</v>
      </c>
      <c r="C42" s="28">
        <v>-63036.37</v>
      </c>
      <c r="D42" s="28">
        <f t="shared" si="0"/>
        <v>241009.68</v>
      </c>
      <c r="E42" s="28">
        <v>241009.68</v>
      </c>
      <c r="F42" s="28">
        <v>241009.68</v>
      </c>
      <c r="G42" s="28">
        <f t="shared" si="1"/>
        <v>0</v>
      </c>
    </row>
    <row r="43" spans="1:7" x14ac:dyDescent="0.2">
      <c r="A43" s="35" t="s">
        <v>171</v>
      </c>
      <c r="B43" s="28">
        <v>3661518.93</v>
      </c>
      <c r="C43" s="28">
        <v>5729203.3200000003</v>
      </c>
      <c r="D43" s="28">
        <f t="shared" si="0"/>
        <v>9390722.25</v>
      </c>
      <c r="E43" s="28">
        <v>9002740.9299999997</v>
      </c>
      <c r="F43" s="28">
        <v>9002740.9299999997</v>
      </c>
      <c r="G43" s="28">
        <f t="shared" si="1"/>
        <v>387981.3200000003</v>
      </c>
    </row>
    <row r="44" spans="1:7" x14ac:dyDescent="0.2">
      <c r="A44" s="35" t="s">
        <v>172</v>
      </c>
      <c r="B44" s="28">
        <v>4202697.0199999996</v>
      </c>
      <c r="C44" s="28">
        <v>9995930.3200000003</v>
      </c>
      <c r="D44" s="28">
        <f t="shared" si="0"/>
        <v>14198627.34</v>
      </c>
      <c r="E44" s="28">
        <v>14198627.34</v>
      </c>
      <c r="F44" s="28">
        <v>14198627.34</v>
      </c>
      <c r="G44" s="28">
        <f t="shared" si="1"/>
        <v>0</v>
      </c>
    </row>
    <row r="45" spans="1:7" x14ac:dyDescent="0.2">
      <c r="A45" s="35" t="s">
        <v>173</v>
      </c>
      <c r="B45" s="28">
        <v>22141026.25</v>
      </c>
      <c r="C45" s="28">
        <v>-3840481.29</v>
      </c>
      <c r="D45" s="28">
        <f t="shared" si="0"/>
        <v>18300544.960000001</v>
      </c>
      <c r="E45" s="28">
        <v>18300544.960000001</v>
      </c>
      <c r="F45" s="28">
        <v>18300544.960000001</v>
      </c>
      <c r="G45" s="28">
        <f t="shared" si="1"/>
        <v>0</v>
      </c>
    </row>
    <row r="46" spans="1:7" x14ac:dyDescent="0.2">
      <c r="A46" s="35" t="s">
        <v>174</v>
      </c>
      <c r="B46" s="28">
        <v>9478809.3000000007</v>
      </c>
      <c r="C46" s="28">
        <v>-5640562.3799999999</v>
      </c>
      <c r="D46" s="28">
        <f t="shared" si="0"/>
        <v>3838246.9200000009</v>
      </c>
      <c r="E46" s="28">
        <v>3838246.92</v>
      </c>
      <c r="F46" s="28">
        <v>3838246.92</v>
      </c>
      <c r="G46" s="28">
        <f t="shared" si="1"/>
        <v>0</v>
      </c>
    </row>
    <row r="47" spans="1:7" x14ac:dyDescent="0.2">
      <c r="A47" s="35" t="s">
        <v>175</v>
      </c>
      <c r="B47" s="28">
        <v>11902500</v>
      </c>
      <c r="C47" s="28">
        <v>0</v>
      </c>
      <c r="D47" s="28">
        <f t="shared" si="0"/>
        <v>11902500</v>
      </c>
      <c r="E47" s="28">
        <v>11902500</v>
      </c>
      <c r="F47" s="28">
        <v>11902500</v>
      </c>
      <c r="G47" s="28">
        <f t="shared" si="1"/>
        <v>0</v>
      </c>
    </row>
    <row r="48" spans="1:7" x14ac:dyDescent="0.2">
      <c r="A48" s="35" t="s">
        <v>176</v>
      </c>
      <c r="B48" s="28">
        <v>0</v>
      </c>
      <c r="C48" s="28">
        <v>882428.87</v>
      </c>
      <c r="D48" s="28">
        <f t="shared" si="0"/>
        <v>882428.87</v>
      </c>
      <c r="E48" s="28">
        <v>882428.87</v>
      </c>
      <c r="F48" s="28">
        <v>882428.87</v>
      </c>
      <c r="G48" s="28">
        <f t="shared" si="1"/>
        <v>0</v>
      </c>
    </row>
    <row r="49" spans="1:7" x14ac:dyDescent="0.2">
      <c r="A49" s="35"/>
      <c r="B49" s="28"/>
      <c r="C49" s="28"/>
      <c r="D49" s="28"/>
      <c r="E49" s="28"/>
      <c r="F49" s="28"/>
      <c r="G49" s="28"/>
    </row>
    <row r="50" spans="1:7" x14ac:dyDescent="0.2">
      <c r="A50" s="36" t="s">
        <v>82</v>
      </c>
      <c r="B50" s="37">
        <f t="shared" ref="B50:G50" si="2">SUM(B5:B49)</f>
        <v>208764378.78000006</v>
      </c>
      <c r="C50" s="37">
        <f t="shared" si="2"/>
        <v>169205891.65000001</v>
      </c>
      <c r="D50" s="37">
        <f t="shared" si="2"/>
        <v>377970270.42999995</v>
      </c>
      <c r="E50" s="37">
        <f>SUM(E5:E49)</f>
        <v>285239413.44999999</v>
      </c>
      <c r="F50" s="37">
        <f t="shared" si="2"/>
        <v>285231299.98999995</v>
      </c>
      <c r="G50" s="37">
        <f t="shared" si="2"/>
        <v>92730856.979999989</v>
      </c>
    </row>
    <row r="53" spans="1:7" x14ac:dyDescent="0.2">
      <c r="A53" s="46" t="s">
        <v>177</v>
      </c>
      <c r="B53" s="42"/>
      <c r="C53" s="42"/>
      <c r="D53" s="42"/>
      <c r="E53" s="42"/>
      <c r="F53" s="42"/>
      <c r="G53" s="43"/>
    </row>
    <row r="54" spans="1:7" x14ac:dyDescent="0.2">
      <c r="A54" s="47" t="s">
        <v>2</v>
      </c>
      <c r="B54" s="46" t="s">
        <v>0</v>
      </c>
      <c r="C54" s="42"/>
      <c r="D54" s="42"/>
      <c r="E54" s="42"/>
      <c r="F54" s="43"/>
      <c r="G54" s="44" t="s">
        <v>1</v>
      </c>
    </row>
    <row r="55" spans="1:7" ht="45" x14ac:dyDescent="0.2">
      <c r="A55" s="48"/>
      <c r="B55" s="2" t="s">
        <v>3</v>
      </c>
      <c r="C55" s="2" t="s">
        <v>4</v>
      </c>
      <c r="D55" s="2" t="s">
        <v>5</v>
      </c>
      <c r="E55" s="2" t="s">
        <v>6</v>
      </c>
      <c r="F55" s="2" t="s">
        <v>7</v>
      </c>
      <c r="G55" s="45"/>
    </row>
    <row r="56" spans="1:7" x14ac:dyDescent="0.2">
      <c r="A56" s="49"/>
      <c r="B56" s="38">
        <v>1</v>
      </c>
      <c r="C56" s="38">
        <v>2</v>
      </c>
      <c r="D56" s="38" t="s">
        <v>8</v>
      </c>
      <c r="E56" s="38">
        <v>4</v>
      </c>
      <c r="F56" s="38">
        <v>5</v>
      </c>
      <c r="G56" s="38" t="s">
        <v>9</v>
      </c>
    </row>
    <row r="57" spans="1:7" x14ac:dyDescent="0.2">
      <c r="A57" s="39" t="s">
        <v>86</v>
      </c>
      <c r="B57" s="28">
        <v>0</v>
      </c>
      <c r="C57" s="28">
        <v>0</v>
      </c>
      <c r="D57" s="28">
        <f>B57+C57</f>
        <v>0</v>
      </c>
      <c r="E57" s="28">
        <v>0</v>
      </c>
      <c r="F57" s="28">
        <v>0</v>
      </c>
      <c r="G57" s="28">
        <f>D57-E57</f>
        <v>0</v>
      </c>
    </row>
    <row r="58" spans="1:7" x14ac:dyDescent="0.2">
      <c r="A58" s="39" t="s">
        <v>87</v>
      </c>
      <c r="B58" s="28">
        <v>0</v>
      </c>
      <c r="C58" s="28">
        <v>0</v>
      </c>
      <c r="D58" s="28">
        <f t="shared" ref="D58:D60" si="3">B58+C58</f>
        <v>0</v>
      </c>
      <c r="E58" s="28">
        <v>0</v>
      </c>
      <c r="F58" s="28">
        <v>0</v>
      </c>
      <c r="G58" s="28">
        <f t="shared" ref="G58:G60" si="4">D58-E58</f>
        <v>0</v>
      </c>
    </row>
    <row r="59" spans="1:7" x14ac:dyDescent="0.2">
      <c r="A59" s="39" t="s">
        <v>88</v>
      </c>
      <c r="B59" s="28">
        <v>0</v>
      </c>
      <c r="C59" s="28">
        <v>0</v>
      </c>
      <c r="D59" s="28">
        <f t="shared" si="3"/>
        <v>0</v>
      </c>
      <c r="E59" s="28">
        <v>0</v>
      </c>
      <c r="F59" s="28">
        <v>0</v>
      </c>
      <c r="G59" s="28">
        <f t="shared" si="4"/>
        <v>0</v>
      </c>
    </row>
    <row r="60" spans="1:7" x14ac:dyDescent="0.2">
      <c r="A60" s="39" t="s">
        <v>178</v>
      </c>
      <c r="B60" s="28">
        <v>0</v>
      </c>
      <c r="C60" s="28">
        <v>0</v>
      </c>
      <c r="D60" s="28">
        <f t="shared" si="3"/>
        <v>0</v>
      </c>
      <c r="E60" s="28">
        <v>0</v>
      </c>
      <c r="F60" s="28">
        <v>0</v>
      </c>
      <c r="G60" s="28">
        <f t="shared" si="4"/>
        <v>0</v>
      </c>
    </row>
    <row r="61" spans="1:7" x14ac:dyDescent="0.2">
      <c r="A61" s="36" t="s">
        <v>82</v>
      </c>
      <c r="B61" s="37">
        <f t="shared" ref="B61:G61" si="5">SUM(B57:B60)</f>
        <v>0</v>
      </c>
      <c r="C61" s="37">
        <f t="shared" si="5"/>
        <v>0</v>
      </c>
      <c r="D61" s="37">
        <f t="shared" si="5"/>
        <v>0</v>
      </c>
      <c r="E61" s="37">
        <f t="shared" si="5"/>
        <v>0</v>
      </c>
      <c r="F61" s="37">
        <f t="shared" si="5"/>
        <v>0</v>
      </c>
      <c r="G61" s="37">
        <f t="shared" si="5"/>
        <v>0</v>
      </c>
    </row>
    <row r="64" spans="1:7" x14ac:dyDescent="0.2">
      <c r="A64" s="46" t="s">
        <v>179</v>
      </c>
      <c r="B64" s="42"/>
      <c r="C64" s="42"/>
      <c r="D64" s="42"/>
      <c r="E64" s="42"/>
      <c r="F64" s="42"/>
      <c r="G64" s="43"/>
    </row>
    <row r="65" spans="1:7" x14ac:dyDescent="0.2">
      <c r="A65" s="47" t="s">
        <v>2</v>
      </c>
      <c r="B65" s="46" t="s">
        <v>0</v>
      </c>
      <c r="C65" s="42"/>
      <c r="D65" s="42"/>
      <c r="E65" s="42"/>
      <c r="F65" s="43"/>
      <c r="G65" s="44" t="s">
        <v>1</v>
      </c>
    </row>
    <row r="66" spans="1:7" ht="45" x14ac:dyDescent="0.2">
      <c r="A66" s="48"/>
      <c r="B66" s="2" t="s">
        <v>3</v>
      </c>
      <c r="C66" s="2" t="s">
        <v>4</v>
      </c>
      <c r="D66" s="2" t="s">
        <v>5</v>
      </c>
      <c r="E66" s="2" t="s">
        <v>6</v>
      </c>
      <c r="F66" s="2" t="s">
        <v>7</v>
      </c>
      <c r="G66" s="45"/>
    </row>
    <row r="67" spans="1:7" x14ac:dyDescent="0.2">
      <c r="A67" s="49"/>
      <c r="B67" s="38">
        <v>1</v>
      </c>
      <c r="C67" s="38">
        <v>2</v>
      </c>
      <c r="D67" s="38" t="s">
        <v>8</v>
      </c>
      <c r="E67" s="38">
        <v>4</v>
      </c>
      <c r="F67" s="38">
        <v>5</v>
      </c>
      <c r="G67" s="38" t="s">
        <v>9</v>
      </c>
    </row>
    <row r="68" spans="1:7" ht="22.5" x14ac:dyDescent="0.2">
      <c r="A68" s="40" t="s">
        <v>89</v>
      </c>
      <c r="B68" s="28">
        <v>11902500</v>
      </c>
      <c r="C68" s="28">
        <v>0</v>
      </c>
      <c r="D68" s="28">
        <f t="shared" ref="D68:D74" si="6">B68+C68</f>
        <v>11902500</v>
      </c>
      <c r="E68" s="28">
        <v>11902500</v>
      </c>
      <c r="F68" s="28">
        <v>11902500</v>
      </c>
      <c r="G68" s="28">
        <f t="shared" ref="G68:G74" si="7">D68-E68</f>
        <v>0</v>
      </c>
    </row>
    <row r="69" spans="1:7" x14ac:dyDescent="0.2">
      <c r="A69" s="40" t="s">
        <v>90</v>
      </c>
      <c r="B69" s="28">
        <v>0</v>
      </c>
      <c r="C69" s="28">
        <v>0</v>
      </c>
      <c r="D69" s="28">
        <f t="shared" si="6"/>
        <v>0</v>
      </c>
      <c r="E69" s="28">
        <v>0</v>
      </c>
      <c r="F69" s="28">
        <v>0</v>
      </c>
      <c r="G69" s="28">
        <f t="shared" si="7"/>
        <v>0</v>
      </c>
    </row>
    <row r="70" spans="1:7" ht="22.5" x14ac:dyDescent="0.2">
      <c r="A70" s="40" t="s">
        <v>91</v>
      </c>
      <c r="B70" s="28">
        <v>0</v>
      </c>
      <c r="C70" s="28">
        <v>0</v>
      </c>
      <c r="D70" s="28">
        <f t="shared" si="6"/>
        <v>0</v>
      </c>
      <c r="E70" s="28">
        <v>0</v>
      </c>
      <c r="F70" s="28">
        <v>0</v>
      </c>
      <c r="G70" s="28">
        <f t="shared" si="7"/>
        <v>0</v>
      </c>
    </row>
    <row r="71" spans="1:7" ht="22.5" x14ac:dyDescent="0.2">
      <c r="A71" s="40" t="s">
        <v>92</v>
      </c>
      <c r="B71" s="28">
        <v>0</v>
      </c>
      <c r="C71" s="28">
        <v>0</v>
      </c>
      <c r="D71" s="28">
        <f t="shared" si="6"/>
        <v>0</v>
      </c>
      <c r="E71" s="28">
        <v>0</v>
      </c>
      <c r="F71" s="28">
        <v>0</v>
      </c>
      <c r="G71" s="28">
        <f t="shared" si="7"/>
        <v>0</v>
      </c>
    </row>
    <row r="72" spans="1:7" ht="22.5" x14ac:dyDescent="0.2">
      <c r="A72" s="40" t="s">
        <v>93</v>
      </c>
      <c r="B72" s="28">
        <v>0</v>
      </c>
      <c r="C72" s="28">
        <v>0</v>
      </c>
      <c r="D72" s="28">
        <f t="shared" si="6"/>
        <v>0</v>
      </c>
      <c r="E72" s="28">
        <v>0</v>
      </c>
      <c r="F72" s="28">
        <v>0</v>
      </c>
      <c r="G72" s="28">
        <f t="shared" si="7"/>
        <v>0</v>
      </c>
    </row>
    <row r="73" spans="1:7" ht="22.5" x14ac:dyDescent="0.2">
      <c r="A73" s="40" t="s">
        <v>180</v>
      </c>
      <c r="B73" s="28">
        <v>0</v>
      </c>
      <c r="C73" s="28">
        <v>0</v>
      </c>
      <c r="D73" s="28">
        <f t="shared" si="6"/>
        <v>0</v>
      </c>
      <c r="E73" s="28">
        <v>0</v>
      </c>
      <c r="F73" s="28">
        <v>0</v>
      </c>
      <c r="G73" s="28">
        <f t="shared" si="7"/>
        <v>0</v>
      </c>
    </row>
    <row r="74" spans="1:7" ht="22.5" x14ac:dyDescent="0.2">
      <c r="A74" s="40" t="s">
        <v>94</v>
      </c>
      <c r="B74" s="28">
        <v>0</v>
      </c>
      <c r="C74" s="28">
        <v>0</v>
      </c>
      <c r="D74" s="28">
        <f t="shared" si="6"/>
        <v>0</v>
      </c>
      <c r="E74" s="28">
        <v>0</v>
      </c>
      <c r="F74" s="28">
        <v>0</v>
      </c>
      <c r="G74" s="28">
        <f t="shared" si="7"/>
        <v>0</v>
      </c>
    </row>
    <row r="75" spans="1:7" x14ac:dyDescent="0.2">
      <c r="A75" s="36" t="s">
        <v>82</v>
      </c>
      <c r="B75" s="37">
        <f t="shared" ref="B75:G75" si="8">SUM(B68:B74)</f>
        <v>11902500</v>
      </c>
      <c r="C75" s="37">
        <f t="shared" si="8"/>
        <v>0</v>
      </c>
      <c r="D75" s="37">
        <f t="shared" si="8"/>
        <v>11902500</v>
      </c>
      <c r="E75" s="37">
        <f t="shared" si="8"/>
        <v>11902500</v>
      </c>
      <c r="F75" s="37">
        <f t="shared" si="8"/>
        <v>11902500</v>
      </c>
      <c r="G75" s="37">
        <f t="shared" si="8"/>
        <v>0</v>
      </c>
    </row>
    <row r="77" spans="1:7" x14ac:dyDescent="0.2">
      <c r="A77" s="1" t="s">
        <v>181</v>
      </c>
    </row>
    <row r="81" spans="1:6" ht="12" thickBot="1" x14ac:dyDescent="0.25">
      <c r="A81" s="32"/>
      <c r="D81" s="33"/>
      <c r="E81" s="32"/>
      <c r="F81" s="33"/>
    </row>
    <row r="82" spans="1:6" ht="15" x14ac:dyDescent="0.2">
      <c r="A82" s="34" t="s">
        <v>127</v>
      </c>
      <c r="E82" s="34" t="s">
        <v>128</v>
      </c>
    </row>
    <row r="83" spans="1:6" ht="15" x14ac:dyDescent="0.2">
      <c r="A83" s="34" t="s">
        <v>129</v>
      </c>
      <c r="E83" s="34" t="s">
        <v>130</v>
      </c>
    </row>
  </sheetData>
  <sheetProtection formatCells="0" formatColumns="0" formatRows="0" insertRows="0" deleteRows="0" autoFilter="0"/>
  <mergeCells count="12">
    <mergeCell ref="A1:G1"/>
    <mergeCell ref="A2:A4"/>
    <mergeCell ref="B2:F2"/>
    <mergeCell ref="G2:G3"/>
    <mergeCell ref="A65:A67"/>
    <mergeCell ref="B65:F65"/>
    <mergeCell ref="G65:G66"/>
    <mergeCell ref="A53:G53"/>
    <mergeCell ref="A54:A56"/>
    <mergeCell ref="B54:F54"/>
    <mergeCell ref="G54:G55"/>
    <mergeCell ref="A64:G6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29" zoomScale="120" zoomScaleNormal="120" workbookViewId="0">
      <selection activeCell="E51" sqref="E5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182</v>
      </c>
      <c r="B1" s="42"/>
      <c r="C1" s="42"/>
      <c r="D1" s="42"/>
      <c r="E1" s="42"/>
      <c r="F1" s="42"/>
      <c r="G1" s="43"/>
    </row>
    <row r="2" spans="1:7" x14ac:dyDescent="0.2">
      <c r="A2" s="13"/>
      <c r="B2" s="16" t="s">
        <v>0</v>
      </c>
      <c r="C2" s="17"/>
      <c r="D2" s="17"/>
      <c r="E2" s="17"/>
      <c r="F2" s="18"/>
      <c r="G2" s="44" t="s">
        <v>1</v>
      </c>
    </row>
    <row r="3" spans="1:7" ht="24.95" customHeight="1" x14ac:dyDescent="0.2">
      <c r="A3" s="14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5"/>
    </row>
    <row r="4" spans="1:7" x14ac:dyDescent="0.2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1"/>
      <c r="B5" s="4"/>
      <c r="C5" s="4"/>
      <c r="D5" s="4"/>
      <c r="E5" s="4"/>
      <c r="F5" s="4"/>
      <c r="G5" s="4"/>
    </row>
    <row r="6" spans="1:7" x14ac:dyDescent="0.2">
      <c r="A6" s="9" t="s">
        <v>95</v>
      </c>
      <c r="B6" s="29">
        <f t="shared" ref="B6:G6" si="0">SUM(B7:B14)</f>
        <v>108238487</v>
      </c>
      <c r="C6" s="29">
        <f t="shared" si="0"/>
        <v>43476599.310000002</v>
      </c>
      <c r="D6" s="29">
        <f t="shared" si="0"/>
        <v>151715086.31</v>
      </c>
      <c r="E6" s="29">
        <f t="shared" si="0"/>
        <v>151639438.75999999</v>
      </c>
      <c r="F6" s="29">
        <f t="shared" si="0"/>
        <v>151635825.30000001</v>
      </c>
      <c r="G6" s="29">
        <f t="shared" si="0"/>
        <v>75647.54999999702</v>
      </c>
    </row>
    <row r="7" spans="1:7" x14ac:dyDescent="0.2">
      <c r="A7" s="19" t="s">
        <v>96</v>
      </c>
      <c r="B7" s="28">
        <v>13416869.5</v>
      </c>
      <c r="C7" s="28">
        <v>-5593143.6600000001</v>
      </c>
      <c r="D7" s="28">
        <f>B7+C7</f>
        <v>7823725.8399999999</v>
      </c>
      <c r="E7" s="28">
        <v>7823725.8399999999</v>
      </c>
      <c r="F7" s="28">
        <v>7823725.8399999999</v>
      </c>
      <c r="G7" s="28">
        <f>D7-E7</f>
        <v>0</v>
      </c>
    </row>
    <row r="8" spans="1:7" x14ac:dyDescent="0.2">
      <c r="A8" s="19" t="s">
        <v>97</v>
      </c>
      <c r="B8" s="28">
        <v>356429.81</v>
      </c>
      <c r="C8" s="28">
        <v>-136084.09</v>
      </c>
      <c r="D8" s="28">
        <f t="shared" ref="D8:D14" si="1">B8+C8</f>
        <v>220345.72</v>
      </c>
      <c r="E8" s="28">
        <v>220345.72</v>
      </c>
      <c r="F8" s="28">
        <v>220345.72</v>
      </c>
      <c r="G8" s="28">
        <f t="shared" ref="G8:G14" si="2">D8-E8</f>
        <v>0</v>
      </c>
    </row>
    <row r="9" spans="1:7" x14ac:dyDescent="0.2">
      <c r="A9" s="19" t="s">
        <v>98</v>
      </c>
      <c r="B9" s="28">
        <v>18896616.43</v>
      </c>
      <c r="C9" s="28">
        <v>24575470.079999998</v>
      </c>
      <c r="D9" s="28">
        <f t="shared" si="1"/>
        <v>43472086.509999998</v>
      </c>
      <c r="E9" s="28">
        <v>43398897.68</v>
      </c>
      <c r="F9" s="28">
        <v>43398897.68</v>
      </c>
      <c r="G9" s="28">
        <f t="shared" si="2"/>
        <v>73188.829999998212</v>
      </c>
    </row>
    <row r="10" spans="1:7" x14ac:dyDescent="0.2">
      <c r="A10" s="19" t="s">
        <v>99</v>
      </c>
      <c r="B10" s="28">
        <v>0</v>
      </c>
      <c r="C10" s="28">
        <v>0</v>
      </c>
      <c r="D10" s="28">
        <f t="shared" si="1"/>
        <v>0</v>
      </c>
      <c r="E10" s="28">
        <v>0</v>
      </c>
      <c r="F10" s="28">
        <v>0</v>
      </c>
      <c r="G10" s="28">
        <f t="shared" si="2"/>
        <v>0</v>
      </c>
    </row>
    <row r="11" spans="1:7" x14ac:dyDescent="0.2">
      <c r="A11" s="19" t="s">
        <v>100</v>
      </c>
      <c r="B11" s="28">
        <v>20608605.75</v>
      </c>
      <c r="C11" s="28">
        <v>16013587.99</v>
      </c>
      <c r="D11" s="28">
        <f t="shared" si="1"/>
        <v>36622193.740000002</v>
      </c>
      <c r="E11" s="28">
        <v>36619735.020000003</v>
      </c>
      <c r="F11" s="28">
        <v>36619735.020000003</v>
      </c>
      <c r="G11" s="28">
        <f t="shared" si="2"/>
        <v>2458.7199999988079</v>
      </c>
    </row>
    <row r="12" spans="1:7" x14ac:dyDescent="0.2">
      <c r="A12" s="19" t="s">
        <v>101</v>
      </c>
      <c r="B12" s="28">
        <v>0</v>
      </c>
      <c r="C12" s="28">
        <v>0</v>
      </c>
      <c r="D12" s="28">
        <f t="shared" si="1"/>
        <v>0</v>
      </c>
      <c r="E12" s="28">
        <v>0</v>
      </c>
      <c r="F12" s="28">
        <v>0</v>
      </c>
      <c r="G12" s="28">
        <f t="shared" si="2"/>
        <v>0</v>
      </c>
    </row>
    <row r="13" spans="1:7" x14ac:dyDescent="0.2">
      <c r="A13" s="19" t="s">
        <v>102</v>
      </c>
      <c r="B13" s="28">
        <v>35654332.549999997</v>
      </c>
      <c r="C13" s="28">
        <v>-10695713.439999999</v>
      </c>
      <c r="D13" s="28">
        <f t="shared" si="1"/>
        <v>24958619.109999999</v>
      </c>
      <c r="E13" s="28">
        <v>24958619.109999999</v>
      </c>
      <c r="F13" s="28">
        <v>24955005.649999999</v>
      </c>
      <c r="G13" s="28">
        <f t="shared" si="2"/>
        <v>0</v>
      </c>
    </row>
    <row r="14" spans="1:7" x14ac:dyDescent="0.2">
      <c r="A14" s="19" t="s">
        <v>37</v>
      </c>
      <c r="B14" s="28">
        <v>19305632.960000001</v>
      </c>
      <c r="C14" s="28">
        <v>19312482.43</v>
      </c>
      <c r="D14" s="28">
        <f t="shared" si="1"/>
        <v>38618115.390000001</v>
      </c>
      <c r="E14" s="28">
        <v>38618115.390000001</v>
      </c>
      <c r="F14" s="28">
        <v>38618115.390000001</v>
      </c>
      <c r="G14" s="28">
        <f t="shared" si="2"/>
        <v>0</v>
      </c>
    </row>
    <row r="15" spans="1:7" x14ac:dyDescent="0.2">
      <c r="A15" s="10"/>
      <c r="B15" s="29"/>
      <c r="C15" s="29"/>
      <c r="D15" s="29"/>
      <c r="E15" s="29"/>
      <c r="F15" s="29"/>
      <c r="G15" s="29"/>
    </row>
    <row r="16" spans="1:7" x14ac:dyDescent="0.2">
      <c r="A16" s="9" t="s">
        <v>103</v>
      </c>
      <c r="B16" s="29">
        <f t="shared" ref="B16:G16" si="3">SUM(B17:B23)</f>
        <v>83076611.219999999</v>
      </c>
      <c r="C16" s="29">
        <f t="shared" si="3"/>
        <v>119877085.09</v>
      </c>
      <c r="D16" s="29">
        <f t="shared" si="3"/>
        <v>202953696.30999997</v>
      </c>
      <c r="E16" s="29">
        <f t="shared" si="3"/>
        <v>110686468.20000002</v>
      </c>
      <c r="F16" s="29">
        <f t="shared" si="3"/>
        <v>110681968.20000002</v>
      </c>
      <c r="G16" s="29">
        <f t="shared" si="3"/>
        <v>92267228.109999985</v>
      </c>
    </row>
    <row r="17" spans="1:7" x14ac:dyDescent="0.2">
      <c r="A17" s="19" t="s">
        <v>104</v>
      </c>
      <c r="B17" s="28">
        <v>0</v>
      </c>
      <c r="C17" s="28">
        <v>6867245.3099999996</v>
      </c>
      <c r="D17" s="28">
        <f>B17+C17</f>
        <v>6867245.3099999996</v>
      </c>
      <c r="E17" s="28">
        <v>6866871.79</v>
      </c>
      <c r="F17" s="28">
        <v>6866871.79</v>
      </c>
      <c r="G17" s="28">
        <f t="shared" ref="G17:G23" si="4">D17-E17</f>
        <v>373.51999999955297</v>
      </c>
    </row>
    <row r="18" spans="1:7" x14ac:dyDescent="0.2">
      <c r="A18" s="19" t="s">
        <v>105</v>
      </c>
      <c r="B18" s="28">
        <v>76448088.849999994</v>
      </c>
      <c r="C18" s="28">
        <v>96612619.5</v>
      </c>
      <c r="D18" s="28">
        <f t="shared" ref="D18:D23" si="5">B18+C18</f>
        <v>173060708.34999999</v>
      </c>
      <c r="E18" s="28">
        <v>80793853.760000005</v>
      </c>
      <c r="F18" s="28">
        <v>80789353.760000005</v>
      </c>
      <c r="G18" s="28">
        <f t="shared" si="4"/>
        <v>92266854.589999989</v>
      </c>
    </row>
    <row r="19" spans="1:7" x14ac:dyDescent="0.2">
      <c r="A19" s="19" t="s">
        <v>106</v>
      </c>
      <c r="B19" s="28">
        <v>171336.7</v>
      </c>
      <c r="C19" s="28">
        <v>-24713.78</v>
      </c>
      <c r="D19" s="28">
        <f t="shared" si="5"/>
        <v>146622.92000000001</v>
      </c>
      <c r="E19" s="28">
        <v>146622.92000000001</v>
      </c>
      <c r="F19" s="28">
        <v>146622.92000000001</v>
      </c>
      <c r="G19" s="28">
        <f t="shared" si="4"/>
        <v>0</v>
      </c>
    </row>
    <row r="20" spans="1:7" x14ac:dyDescent="0.2">
      <c r="A20" s="19" t="s">
        <v>107</v>
      </c>
      <c r="B20" s="28">
        <v>3929170.77</v>
      </c>
      <c r="C20" s="28">
        <v>2312567.5099999998</v>
      </c>
      <c r="D20" s="28">
        <f t="shared" si="5"/>
        <v>6241738.2799999993</v>
      </c>
      <c r="E20" s="28">
        <v>6241738.2800000003</v>
      </c>
      <c r="F20" s="28">
        <v>6241738.2800000003</v>
      </c>
      <c r="G20" s="28">
        <f t="shared" si="4"/>
        <v>0</v>
      </c>
    </row>
    <row r="21" spans="1:7" x14ac:dyDescent="0.2">
      <c r="A21" s="19" t="s">
        <v>108</v>
      </c>
      <c r="B21" s="28">
        <v>2221844.2599999998</v>
      </c>
      <c r="C21" s="28">
        <v>-258673.29</v>
      </c>
      <c r="D21" s="28">
        <f t="shared" si="5"/>
        <v>1963170.9699999997</v>
      </c>
      <c r="E21" s="28">
        <v>1963170.97</v>
      </c>
      <c r="F21" s="28">
        <v>1963170.97</v>
      </c>
      <c r="G21" s="28">
        <f t="shared" si="4"/>
        <v>0</v>
      </c>
    </row>
    <row r="22" spans="1:7" x14ac:dyDescent="0.2">
      <c r="A22" s="19" t="s">
        <v>109</v>
      </c>
      <c r="B22" s="28">
        <v>306170.64</v>
      </c>
      <c r="C22" s="28">
        <v>14368039.84</v>
      </c>
      <c r="D22" s="28">
        <f t="shared" si="5"/>
        <v>14674210.48</v>
      </c>
      <c r="E22" s="28">
        <v>14674210.48</v>
      </c>
      <c r="F22" s="28">
        <v>14674210.48</v>
      </c>
      <c r="G22" s="28">
        <f t="shared" si="4"/>
        <v>0</v>
      </c>
    </row>
    <row r="23" spans="1:7" x14ac:dyDescent="0.2">
      <c r="A23" s="19" t="s">
        <v>110</v>
      </c>
      <c r="B23" s="28">
        <v>0</v>
      </c>
      <c r="C23" s="28">
        <v>0</v>
      </c>
      <c r="D23" s="28">
        <f t="shared" si="5"/>
        <v>0</v>
      </c>
      <c r="E23" s="28">
        <v>0</v>
      </c>
      <c r="F23" s="28">
        <v>0</v>
      </c>
      <c r="G23" s="28">
        <f t="shared" si="4"/>
        <v>0</v>
      </c>
    </row>
    <row r="24" spans="1:7" x14ac:dyDescent="0.2">
      <c r="A24" s="10"/>
      <c r="B24" s="5"/>
      <c r="C24" s="5"/>
      <c r="D24" s="5"/>
      <c r="E24" s="5"/>
      <c r="F24" s="5"/>
      <c r="G24" s="5"/>
    </row>
    <row r="25" spans="1:7" x14ac:dyDescent="0.2">
      <c r="A25" s="9" t="s">
        <v>111</v>
      </c>
      <c r="B25" s="29">
        <f t="shared" ref="B25:G25" si="6">SUM(B26:B34)</f>
        <v>5546780.5600000005</v>
      </c>
      <c r="C25" s="29">
        <f t="shared" si="6"/>
        <v>5852207.2500000009</v>
      </c>
      <c r="D25" s="29">
        <f t="shared" si="6"/>
        <v>11398987.810000001</v>
      </c>
      <c r="E25" s="29">
        <f t="shared" si="6"/>
        <v>11011006.49</v>
      </c>
      <c r="F25" s="29">
        <f t="shared" si="6"/>
        <v>11011006.49</v>
      </c>
      <c r="G25" s="29">
        <f t="shared" si="6"/>
        <v>387981.3200000003</v>
      </c>
    </row>
    <row r="26" spans="1:7" x14ac:dyDescent="0.2">
      <c r="A26" s="19" t="s">
        <v>112</v>
      </c>
      <c r="B26" s="28">
        <v>890580.52</v>
      </c>
      <c r="C26" s="28">
        <v>-193989.47</v>
      </c>
      <c r="D26" s="28">
        <f>B26+C26</f>
        <v>696591.05</v>
      </c>
      <c r="E26" s="28">
        <v>696591.05</v>
      </c>
      <c r="F26" s="28">
        <v>696591.05</v>
      </c>
      <c r="G26" s="28">
        <f t="shared" ref="G26:G34" si="7">D26-E26</f>
        <v>0</v>
      </c>
    </row>
    <row r="27" spans="1:7" x14ac:dyDescent="0.2">
      <c r="A27" s="19" t="s">
        <v>113</v>
      </c>
      <c r="B27" s="28">
        <v>3661518.93</v>
      </c>
      <c r="C27" s="28">
        <v>5729203.3200000003</v>
      </c>
      <c r="D27" s="28">
        <f t="shared" ref="D27:D34" si="8">B27+C27</f>
        <v>9390722.25</v>
      </c>
      <c r="E27" s="28">
        <v>9002740.9299999997</v>
      </c>
      <c r="F27" s="28">
        <v>9002740.9299999997</v>
      </c>
      <c r="G27" s="28">
        <f t="shared" si="7"/>
        <v>387981.3200000003</v>
      </c>
    </row>
    <row r="28" spans="1:7" x14ac:dyDescent="0.2">
      <c r="A28" s="19" t="s">
        <v>114</v>
      </c>
      <c r="B28" s="28">
        <v>0</v>
      </c>
      <c r="C28" s="28">
        <v>0</v>
      </c>
      <c r="D28" s="28">
        <f t="shared" si="8"/>
        <v>0</v>
      </c>
      <c r="E28" s="28">
        <v>0</v>
      </c>
      <c r="F28" s="28">
        <v>0</v>
      </c>
      <c r="G28" s="28">
        <f t="shared" si="7"/>
        <v>0</v>
      </c>
    </row>
    <row r="29" spans="1:7" x14ac:dyDescent="0.2">
      <c r="A29" s="19" t="s">
        <v>115</v>
      </c>
      <c r="B29" s="28">
        <v>0</v>
      </c>
      <c r="C29" s="28">
        <v>0</v>
      </c>
      <c r="D29" s="28">
        <f t="shared" si="8"/>
        <v>0</v>
      </c>
      <c r="E29" s="28">
        <v>0</v>
      </c>
      <c r="F29" s="28">
        <v>0</v>
      </c>
      <c r="G29" s="28">
        <f t="shared" si="7"/>
        <v>0</v>
      </c>
    </row>
    <row r="30" spans="1:7" x14ac:dyDescent="0.2">
      <c r="A30" s="19" t="s">
        <v>116</v>
      </c>
      <c r="B30" s="28">
        <v>0</v>
      </c>
      <c r="C30" s="28">
        <v>0</v>
      </c>
      <c r="D30" s="28">
        <f t="shared" si="8"/>
        <v>0</v>
      </c>
      <c r="E30" s="28">
        <v>0</v>
      </c>
      <c r="F30" s="28">
        <v>0</v>
      </c>
      <c r="G30" s="28">
        <f t="shared" si="7"/>
        <v>0</v>
      </c>
    </row>
    <row r="31" spans="1:7" x14ac:dyDescent="0.2">
      <c r="A31" s="19" t="s">
        <v>117</v>
      </c>
      <c r="B31" s="28">
        <v>0</v>
      </c>
      <c r="C31" s="28">
        <v>0</v>
      </c>
      <c r="D31" s="28">
        <f t="shared" si="8"/>
        <v>0</v>
      </c>
      <c r="E31" s="28">
        <v>0</v>
      </c>
      <c r="F31" s="28">
        <v>0</v>
      </c>
      <c r="G31" s="28">
        <f t="shared" si="7"/>
        <v>0</v>
      </c>
    </row>
    <row r="32" spans="1:7" x14ac:dyDescent="0.2">
      <c r="A32" s="19" t="s">
        <v>118</v>
      </c>
      <c r="B32" s="28">
        <v>994681.11</v>
      </c>
      <c r="C32" s="28">
        <v>316993.40000000002</v>
      </c>
      <c r="D32" s="28">
        <f t="shared" si="8"/>
        <v>1311674.51</v>
      </c>
      <c r="E32" s="28">
        <v>1311674.51</v>
      </c>
      <c r="F32" s="28">
        <v>1311674.51</v>
      </c>
      <c r="G32" s="28">
        <f t="shared" si="7"/>
        <v>0</v>
      </c>
    </row>
    <row r="33" spans="1:7" x14ac:dyDescent="0.2">
      <c r="A33" s="19" t="s">
        <v>119</v>
      </c>
      <c r="B33" s="28">
        <v>0</v>
      </c>
      <c r="C33" s="28">
        <v>0</v>
      </c>
      <c r="D33" s="28">
        <f t="shared" si="8"/>
        <v>0</v>
      </c>
      <c r="E33" s="28">
        <v>0</v>
      </c>
      <c r="F33" s="28">
        <v>0</v>
      </c>
      <c r="G33" s="28">
        <f t="shared" si="7"/>
        <v>0</v>
      </c>
    </row>
    <row r="34" spans="1:7" x14ac:dyDescent="0.2">
      <c r="A34" s="19" t="s">
        <v>120</v>
      </c>
      <c r="B34" s="28">
        <v>0</v>
      </c>
      <c r="C34" s="28">
        <v>0</v>
      </c>
      <c r="D34" s="28">
        <f t="shared" si="8"/>
        <v>0</v>
      </c>
      <c r="E34" s="28">
        <v>0</v>
      </c>
      <c r="F34" s="28">
        <v>0</v>
      </c>
      <c r="G34" s="28">
        <f t="shared" si="7"/>
        <v>0</v>
      </c>
    </row>
    <row r="35" spans="1:7" x14ac:dyDescent="0.2">
      <c r="A35" s="10"/>
      <c r="B35" s="5"/>
      <c r="C35" s="5"/>
      <c r="D35" s="5"/>
      <c r="E35" s="5"/>
      <c r="F35" s="5"/>
      <c r="G35" s="5"/>
    </row>
    <row r="36" spans="1:7" x14ac:dyDescent="0.2">
      <c r="A36" s="9" t="s">
        <v>121</v>
      </c>
      <c r="B36" s="29">
        <f t="shared" ref="B36:G36" si="9">SUM(B37:B40)</f>
        <v>11902500</v>
      </c>
      <c r="C36" s="29">
        <f t="shared" si="9"/>
        <v>0</v>
      </c>
      <c r="D36" s="29">
        <f t="shared" si="9"/>
        <v>11902500</v>
      </c>
      <c r="E36" s="29">
        <f t="shared" si="9"/>
        <v>11902500</v>
      </c>
      <c r="F36" s="29">
        <f t="shared" si="9"/>
        <v>11902500</v>
      </c>
      <c r="G36" s="29">
        <f t="shared" si="9"/>
        <v>0</v>
      </c>
    </row>
    <row r="37" spans="1:7" x14ac:dyDescent="0.2">
      <c r="A37" s="19" t="s">
        <v>122</v>
      </c>
      <c r="B37" s="28">
        <v>0</v>
      </c>
      <c r="C37" s="28">
        <v>0</v>
      </c>
      <c r="D37" s="28">
        <f>B37+C37</f>
        <v>0</v>
      </c>
      <c r="E37" s="28">
        <v>0</v>
      </c>
      <c r="F37" s="28">
        <v>0</v>
      </c>
      <c r="G37" s="28">
        <f t="shared" ref="G37:G40" si="10">D37-E37</f>
        <v>0</v>
      </c>
    </row>
    <row r="38" spans="1:7" ht="22.5" x14ac:dyDescent="0.2">
      <c r="A38" s="19" t="s">
        <v>123</v>
      </c>
      <c r="B38" s="28">
        <v>11902500</v>
      </c>
      <c r="C38" s="28">
        <v>0</v>
      </c>
      <c r="D38" s="28">
        <f t="shared" ref="D38:D40" si="11">B38+C38</f>
        <v>11902500</v>
      </c>
      <c r="E38" s="28">
        <v>11902500</v>
      </c>
      <c r="F38" s="28">
        <v>11902500</v>
      </c>
      <c r="G38" s="28">
        <f t="shared" si="10"/>
        <v>0</v>
      </c>
    </row>
    <row r="39" spans="1:7" x14ac:dyDescent="0.2">
      <c r="A39" s="19" t="s">
        <v>124</v>
      </c>
      <c r="B39" s="28">
        <v>0</v>
      </c>
      <c r="C39" s="28">
        <v>0</v>
      </c>
      <c r="D39" s="28">
        <f t="shared" si="11"/>
        <v>0</v>
      </c>
      <c r="E39" s="28">
        <v>0</v>
      </c>
      <c r="F39" s="28">
        <v>0</v>
      </c>
      <c r="G39" s="28">
        <f t="shared" si="10"/>
        <v>0</v>
      </c>
    </row>
    <row r="40" spans="1:7" x14ac:dyDescent="0.2">
      <c r="A40" s="19" t="s">
        <v>125</v>
      </c>
      <c r="B40" s="28">
        <v>0</v>
      </c>
      <c r="C40" s="28">
        <v>0</v>
      </c>
      <c r="D40" s="28">
        <f t="shared" si="11"/>
        <v>0</v>
      </c>
      <c r="E40" s="28">
        <v>0</v>
      </c>
      <c r="F40" s="28">
        <v>0</v>
      </c>
      <c r="G40" s="28">
        <f t="shared" si="10"/>
        <v>0</v>
      </c>
    </row>
    <row r="41" spans="1:7" x14ac:dyDescent="0.2">
      <c r="A41" s="10"/>
      <c r="B41" s="5"/>
      <c r="C41" s="5"/>
      <c r="D41" s="5"/>
      <c r="E41" s="5"/>
      <c r="F41" s="5"/>
      <c r="G41" s="5"/>
    </row>
    <row r="42" spans="1:7" x14ac:dyDescent="0.2">
      <c r="A42" s="12" t="s">
        <v>82</v>
      </c>
      <c r="B42" s="37">
        <f>SUM(B36+B25+B16+B6)</f>
        <v>208764378.78</v>
      </c>
      <c r="C42" s="37">
        <f t="shared" ref="C42:G42" si="12">SUM(C36+C25+C16+C6)</f>
        <v>169205891.65000001</v>
      </c>
      <c r="D42" s="37">
        <f t="shared" si="12"/>
        <v>377970270.42999995</v>
      </c>
      <c r="E42" s="37">
        <f t="shared" si="12"/>
        <v>285239413.45000005</v>
      </c>
      <c r="F42" s="37">
        <f t="shared" si="12"/>
        <v>285231299.99000001</v>
      </c>
      <c r="G42" s="37">
        <f t="shared" si="12"/>
        <v>92730856.979999974</v>
      </c>
    </row>
    <row r="45" spans="1:7" ht="12" thickBot="1" x14ac:dyDescent="0.25">
      <c r="A45" s="32"/>
      <c r="D45" s="33"/>
      <c r="E45" s="32"/>
      <c r="F45" s="33"/>
    </row>
    <row r="46" spans="1:7" ht="15" x14ac:dyDescent="0.2">
      <c r="A46" s="34" t="s">
        <v>127</v>
      </c>
      <c r="E46" s="34" t="s">
        <v>128</v>
      </c>
    </row>
    <row r="47" spans="1:7" ht="15" x14ac:dyDescent="0.2">
      <c r="A47" s="34" t="s">
        <v>129</v>
      </c>
      <c r="E47" s="34" t="s">
        <v>130</v>
      </c>
    </row>
    <row r="49" spans="1:7" x14ac:dyDescent="0.2">
      <c r="A49" s="41"/>
      <c r="B49" s="41"/>
      <c r="C49" s="41"/>
      <c r="D49" s="41"/>
      <c r="E49" s="41"/>
      <c r="F49" s="41"/>
      <c r="G49" s="41"/>
    </row>
    <row r="50" spans="1:7" x14ac:dyDescent="0.2">
      <c r="A50" s="41"/>
      <c r="B50" s="41"/>
      <c r="C50" s="41"/>
      <c r="D50" s="41"/>
      <c r="E50" s="41"/>
      <c r="F50" s="41"/>
      <c r="G50" s="41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purl.org/dc/elements/1.1/"/>
    <ds:schemaRef ds:uri="6aa8a68a-ab09-4ac8-a697-fdce915bc567"/>
    <ds:schemaRef ds:uri="0c865bf4-0f22-4e4d-b041-7b0c1657e5a8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dcterms:created xsi:type="dcterms:W3CDTF">2014-02-10T03:37:14Z</dcterms:created>
  <dcterms:modified xsi:type="dcterms:W3CDTF">2024-02-20T16:14:33Z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